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 AVANCE GESTION 2019\I. INF. CONTABLE AG 2019\"/>
    </mc:Choice>
  </mc:AlternateContent>
  <bookViews>
    <workbookView xWindow="0" yWindow="0" windowWidth="20490" windowHeight="7155" activeTab="6"/>
  </bookViews>
  <sheets>
    <sheet name="ESF" sheetId="1" r:id="rId1"/>
    <sheet name="EA " sheetId="2" r:id="rId2"/>
    <sheet name="EVHP " sheetId="13" r:id="rId3"/>
    <sheet name="ECSF" sheetId="3" r:id="rId4"/>
    <sheet name="EFE" sheetId="7" r:id="rId5"/>
    <sheet name="EAA" sheetId="10" r:id="rId6"/>
    <sheet name="EADoP" sheetId="16" r:id="rId7"/>
    <sheet name="I.P.C." sheetId="12" r:id="rId8"/>
  </sheets>
  <externalReferences>
    <externalReference r:id="rId9"/>
  </externalReferences>
  <definedNames>
    <definedName name="_xlnm.Print_Area" localSheetId="1">'EA '!$A$2:$K$65</definedName>
    <definedName name="_xlnm.Print_Area" localSheetId="5">EAA!$A$2:$I$47</definedName>
    <definedName name="_xlnm.Print_Area" localSheetId="6">EADoP!$A$2:$J$61</definedName>
    <definedName name="_xlnm.Print_Area" localSheetId="3">ECSF!$A$2:$K$64</definedName>
    <definedName name="_xlnm.Print_Area" localSheetId="4">EFE!$A$2:$Q$62</definedName>
    <definedName name="_xlnm.Print_Area" localSheetId="0">ESF!$A$2:$L$75</definedName>
    <definedName name="_xlnm.Print_Area" localSheetId="2">'EVHP '!$A$2:$I$58</definedName>
    <definedName name="_xlnm.Print_Area" localSheetId="7">I.P.C.!$A$2:$J$62</definedName>
    <definedName name="b" localSheetId="2">#REF!</definedName>
    <definedName name="b">#REF!</definedName>
    <definedName name="ba" localSheetId="2">#REF!</definedName>
    <definedName name="ba">#REF!</definedName>
    <definedName name="_xlnm.Database" localSheetId="2">#REF!</definedName>
    <definedName name="_xlnm.Database">#REF!</definedName>
    <definedName name="bdelmes">[1]bdelmes!$A$8:$K$354</definedName>
    <definedName name="etiqueta" localSheetId="2">#REF!</definedName>
    <definedName name="etiqueta">#REF!</definedName>
    <definedName name="gto" localSheetId="2">#REF!</definedName>
    <definedName name="gto">#REF!</definedName>
    <definedName name="lhjlh" localSheetId="2">#REF!</definedName>
    <definedName name="lhjlh">#REF!</definedName>
    <definedName name="mmm" localSheetId="2">#REF!</definedName>
    <definedName name="mmm">#REF!</definedName>
    <definedName name="mo" localSheetId="2">#REF!</definedName>
    <definedName name="mo">#REF!</definedName>
    <definedName name="modelo" localSheetId="2">#REF!</definedName>
    <definedName name="modelo">#REF!</definedName>
    <definedName name="MODELOCEDULA" localSheetId="2">#REF!</definedName>
    <definedName name="MODELOCEDULA">#REF!</definedName>
    <definedName name="na" localSheetId="2">#REF!</definedName>
    <definedName name="na">#REF!</definedName>
    <definedName name="no">#REF!</definedName>
    <definedName name="nooo">#REF!</definedName>
    <definedName name="nuevo" localSheetId="2">#REF!</definedName>
    <definedName name="nuevo">#REF!</definedName>
    <definedName name="ñ" localSheetId="2">#REF!</definedName>
    <definedName name="ñ">#REF!</definedName>
    <definedName name="presupuesto" localSheetId="2">#REF!</definedName>
    <definedName name="presupuesto">#REF!</definedName>
    <definedName name="si" localSheetId="2">#REF!</definedName>
    <definedName name="si">#REF!</definedName>
    <definedName name="TOTASIGNADO" localSheetId="2">#REF!</definedName>
    <definedName name="TOTASIGNADO">#REF!</definedName>
    <definedName name="xxxx">#REF!</definedName>
  </definedNames>
  <calcPr calcId="152511"/>
</workbook>
</file>

<file path=xl/calcChain.xml><?xml version="1.0" encoding="utf-8"?>
<calcChain xmlns="http://schemas.openxmlformats.org/spreadsheetml/2006/main">
  <c r="D47" i="13" l="1"/>
  <c r="E36" i="13"/>
  <c r="E25" i="2" l="1"/>
  <c r="D25" i="2"/>
  <c r="H23" i="13" l="1"/>
  <c r="H41" i="13"/>
  <c r="G19" i="10"/>
  <c r="G18" i="10"/>
  <c r="G17" i="10"/>
  <c r="G16" i="10"/>
  <c r="G14" i="10"/>
  <c r="G26" i="10"/>
  <c r="D25" i="10"/>
  <c r="H43" i="16"/>
  <c r="P30" i="7" l="1"/>
  <c r="E30" i="2"/>
  <c r="H45" i="16" l="1"/>
  <c r="J57" i="1" l="1"/>
  <c r="G33" i="10" l="1"/>
  <c r="G32" i="10"/>
  <c r="G29" i="10"/>
  <c r="H29" i="10" s="1"/>
  <c r="G28" i="10"/>
  <c r="G35" i="10" l="1"/>
  <c r="G31" i="10"/>
  <c r="G30" i="10"/>
  <c r="G34" i="10"/>
  <c r="G23" i="10"/>
  <c r="E41" i="1" l="1"/>
  <c r="I43" i="16" l="1"/>
  <c r="I11" i="16" s="1"/>
  <c r="H11" i="16" l="1"/>
  <c r="H48" i="16" s="1"/>
  <c r="P35" i="7" l="1"/>
  <c r="P29" i="7"/>
  <c r="P20" i="7"/>
  <c r="P15" i="7"/>
  <c r="J41" i="2"/>
  <c r="J34" i="2"/>
  <c r="J29" i="2"/>
  <c r="J18" i="2"/>
  <c r="J13" i="2"/>
  <c r="P24" i="7" l="1"/>
  <c r="J52" i="2"/>
  <c r="P41" i="7"/>
  <c r="H19" i="13" l="1"/>
  <c r="H22" i="13"/>
  <c r="H21" i="13"/>
  <c r="H16" i="13"/>
  <c r="H15" i="13"/>
  <c r="H14" i="13"/>
  <c r="G25" i="13"/>
  <c r="H25" i="13" s="1"/>
  <c r="H27" i="13"/>
  <c r="H26" i="13"/>
  <c r="E18" i="13" l="1"/>
  <c r="E29" i="13" s="1"/>
  <c r="G29" i="13"/>
  <c r="H20" i="13"/>
  <c r="D13" i="13"/>
  <c r="H13" i="13" s="1"/>
  <c r="F18" i="13"/>
  <c r="F29" i="13" s="1"/>
  <c r="G22" i="10"/>
  <c r="G21" i="10"/>
  <c r="G20" i="10"/>
  <c r="H19" i="10"/>
  <c r="G27" i="10" l="1"/>
  <c r="D29" i="13"/>
  <c r="H18" i="13"/>
  <c r="H26" i="10"/>
  <c r="F25" i="10"/>
  <c r="E25" i="10"/>
  <c r="G25" i="10" s="1"/>
  <c r="H25" i="10" s="1"/>
  <c r="H18" i="10"/>
  <c r="H17" i="10"/>
  <c r="H16" i="10"/>
  <c r="F15" i="10"/>
  <c r="E15" i="10"/>
  <c r="D15" i="10"/>
  <c r="G15" i="10" l="1"/>
  <c r="H15" i="10" s="1"/>
  <c r="D13" i="10"/>
  <c r="E13" i="10"/>
  <c r="H29" i="13"/>
  <c r="F13" i="10"/>
  <c r="H35" i="10"/>
  <c r="H34" i="10"/>
  <c r="H33" i="10"/>
  <c r="H32" i="10"/>
  <c r="H31" i="10"/>
  <c r="H30" i="10"/>
  <c r="H28" i="10"/>
  <c r="H27" i="10"/>
  <c r="H23" i="10"/>
  <c r="H22" i="10"/>
  <c r="H21" i="10"/>
  <c r="H20" i="10"/>
  <c r="G13" i="10" l="1"/>
  <c r="H13" i="10" s="1"/>
  <c r="I45" i="16" l="1"/>
  <c r="I48" i="16" s="1"/>
  <c r="I57" i="1"/>
  <c r="I50" i="1" l="1"/>
  <c r="H39" i="13" l="1"/>
  <c r="H40" i="13"/>
  <c r="J14" i="3"/>
  <c r="I14" i="3"/>
  <c r="D25" i="1" l="1"/>
  <c r="I26" i="1"/>
  <c r="J26" i="1"/>
  <c r="D41" i="1"/>
  <c r="D43" i="1" l="1"/>
  <c r="O30" i="7" l="1"/>
  <c r="D24" i="3"/>
  <c r="E24" i="3"/>
  <c r="I44" i="1"/>
  <c r="J44" i="1"/>
  <c r="I37" i="1"/>
  <c r="E25" i="1"/>
  <c r="J37" i="1"/>
  <c r="J39" i="1" s="1"/>
  <c r="I62" i="1" l="1"/>
  <c r="H45" i="13"/>
  <c r="H34" i="13"/>
  <c r="H33" i="13"/>
  <c r="O15" i="7"/>
  <c r="E43" i="1"/>
  <c r="I39" i="1"/>
  <c r="I36" i="3"/>
  <c r="E14" i="3"/>
  <c r="J36" i="3"/>
  <c r="J25" i="3"/>
  <c r="J12" i="3" s="1"/>
  <c r="I25" i="3"/>
  <c r="I12" i="3" s="1"/>
  <c r="O20" i="7"/>
  <c r="D14" i="3"/>
  <c r="O24" i="7" l="1"/>
  <c r="G43" i="13"/>
  <c r="H44" i="13"/>
  <c r="H32" i="13"/>
  <c r="D31" i="13"/>
  <c r="H31" i="13" s="1"/>
  <c r="D12" i="3"/>
  <c r="O29" i="7"/>
  <c r="E12" i="3"/>
  <c r="I64" i="1"/>
  <c r="H43" i="13" l="1"/>
  <c r="G47" i="13"/>
  <c r="J42" i="3" l="1"/>
  <c r="J50" i="1"/>
  <c r="J34" i="3" l="1"/>
  <c r="J62" i="1"/>
  <c r="J64" i="1" l="1"/>
  <c r="I41" i="2" l="1"/>
  <c r="D13" i="2"/>
  <c r="I29" i="2"/>
  <c r="I34" i="2"/>
  <c r="D30" i="2"/>
  <c r="I18" i="2" l="1"/>
  <c r="E13" i="2"/>
  <c r="D37" i="2"/>
  <c r="I13" i="2"/>
  <c r="G15" i="7" l="1"/>
  <c r="I52" i="2"/>
  <c r="O35" i="7"/>
  <c r="O41" i="7" s="1"/>
  <c r="H15" i="7"/>
  <c r="E37" i="2"/>
  <c r="J54" i="2" s="1"/>
  <c r="G28" i="7"/>
  <c r="G49" i="7" l="1"/>
  <c r="O44" i="7" s="1"/>
  <c r="I54" i="2"/>
  <c r="H28" i="7" l="1"/>
  <c r="H49" i="7" s="1"/>
  <c r="P44" i="7" l="1"/>
  <c r="I42" i="3"/>
  <c r="I34" i="3" l="1"/>
  <c r="H37" i="13"/>
  <c r="F36" i="13"/>
  <c r="F47" i="13" s="1"/>
  <c r="H38" i="13" l="1"/>
  <c r="E47" i="13"/>
  <c r="H36" i="13" l="1"/>
  <c r="H47" i="13"/>
</calcChain>
</file>

<file path=xl/sharedStrings.xml><?xml version="1.0" encoding="utf-8"?>
<sst xmlns="http://schemas.openxmlformats.org/spreadsheetml/2006/main" count="401" uniqueCount="219">
  <si>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</si>
  <si>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</si>
  <si>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</si>
  <si>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</si>
  <si>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</si>
  <si>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</si>
  <si>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</si>
  <si>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</si>
  <si>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</si>
  <si>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</si>
  <si>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</si>
  <si>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</si>
  <si>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</si>
  <si>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</si>
  <si>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</si>
  <si>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</si>
  <si>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</si>
  <si>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</si>
  <si>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</si>
  <si>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</si>
  <si>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</si>
  <si>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</si>
  <si>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</si>
  <si>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</si>
  <si>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</si>
  <si>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</si>
  <si>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</si>
  <si>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</si>
  <si>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</si>
  <si>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</si>
  <si>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</si>
  <si>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</si>
  <si>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</si>
  <si>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</si>
  <si>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</si>
  <si>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</si>
  <si>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</si>
  <si>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</si>
  <si>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</si>
  <si>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</si>
  <si>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</si>
  <si>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</si>
  <si>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</si>
  <si>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</si>
  <si>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</si>
  <si>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</si>
  <si>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</si>
  <si>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</si>
  <si>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</si>
  <si>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</si>
  <si>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</si>
  <si>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</si>
  <si>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</si>
  <si>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</si>
  <si>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</si>
  <si>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</si>
  <si>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</si>
  <si>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</si>
  <si>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</si>
  <si>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</si>
  <si>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</si>
  <si>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</si>
  <si>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</si>
  <si>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</si>
  <si>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</si>
  <si>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</si>
  <si>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</si>
  <si>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</si>
  <si>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</si>
  <si>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</si>
  <si>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</si>
  <si>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</si>
  <si>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</si>
  <si>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</si>
  <si>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</si>
  <si>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</si>
  <si>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</si>
  <si>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</si>
  <si>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</si>
  <si>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</si>
  <si>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</si>
  <si>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</si>
  <si>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</si>
  <si>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</si>
  <si>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</si>
  <si>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</si>
  <si>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</si>
  <si>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</si>
  <si>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</si>
  <si>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</si>
  <si>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</si>
  <si>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</si>
  <si>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</si>
  <si>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</si>
  <si>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</si>
  <si>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</si>
  <si>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</si>
  <si>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</si>
  <si>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</si>
  <si>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</si>
  <si>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</si>
  <si>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</si>
  <si>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</si>
  <si>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</si>
  <si>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</si>
  <si>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Origen</t>
  </si>
  <si>
    <t>Aplicación</t>
  </si>
  <si>
    <t xml:space="preserve"> </t>
  </si>
  <si>
    <t>Exceso o Insuficiencia en la Actualización de la Hacienda Pública/Patrimonio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</si>
  <si>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</si>
  <si>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</si>
  <si>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</si>
  <si>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</si>
  <si>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>Actualización de la Hacienda Pública/Patrimonio</t>
  </si>
  <si>
    <t>Resultados del Ejercicio (Ahorro/Desahorro)</t>
  </si>
  <si>
    <t xml:space="preserve">Revalúos  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</si>
  <si>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</si>
  <si>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</si>
  <si>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</si>
  <si>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</si>
  <si>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</si>
  <si>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</si>
  <si>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</si>
  <si>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</si>
  <si>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</si>
  <si>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</si>
  <si>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</si>
  <si>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</si>
  <si>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</si>
  <si>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</si>
  <si>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</si>
  <si>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</si>
  <si>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</si>
  <si>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</si>
  <si>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</si>
  <si>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</si>
  <si>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</si>
  <si>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Flujos Netos de Efectivo por Actividades de Operación</t>
  </si>
  <si>
    <t>Disminución del Exceso de Est. por Pérdida o Det. u Obsol.</t>
  </si>
  <si>
    <t>Estimaciones, Depreciaciones, Deterioros, Obsol. y Amortiz.</t>
  </si>
  <si>
    <t>Aumento por Insuficiencia de Est. por Pérdida o Det. y Obsol.</t>
  </si>
  <si>
    <t>Flujos de Efectivo de las Actividades de Operación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</si>
  <si>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</si>
  <si>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</si>
  <si>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</si>
  <si>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</si>
  <si>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</si>
  <si>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</si>
  <si>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</si>
  <si>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</si>
  <si>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</si>
  <si>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Bajo protesta de decir verdad declaramos que los Estados Financieros y sus Notas son razonablemente correctos y responsabilidad del emisor.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</si>
  <si>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</si>
  <si>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</si>
  <si>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</si>
  <si>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</si>
  <si>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</si>
  <si>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</si>
  <si>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</si>
  <si>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</si>
  <si>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</si>
  <si>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</si>
  <si>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Pesos Mexicanos</t>
  </si>
  <si>
    <t>Títulos y Valores</t>
  </si>
  <si>
    <t>Arrendamientos Financieros</t>
  </si>
  <si>
    <t/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</si>
  <si>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</si>
  <si>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</si>
  <si>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</si>
  <si>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</si>
  <si>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</si>
  <si>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</si>
  <si>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Documentos por Pagar a Corto Plazo</t>
  </si>
  <si>
    <t>DIVERSOS PASIVOS</t>
  </si>
  <si>
    <t xml:space="preserve"> TOTAL DEUDA Y OTROS PASIVOS</t>
  </si>
  <si>
    <t xml:space="preserve">Informe Sobre Pasivos Contingentes </t>
  </si>
  <si>
    <t xml:space="preserve">Municipio </t>
  </si>
  <si>
    <t>Acreedor</t>
  </si>
  <si>
    <t>Resultados por Tenencia de Activos no Monetarios</t>
  </si>
  <si>
    <t>OTROS PASIVOS</t>
  </si>
  <si>
    <t>Transferencias, Asignaciones, Subsidios y Otras Ayudas</t>
  </si>
  <si>
    <t>Estado de Variación en la Hacienda Pública</t>
  </si>
  <si>
    <t>Estado de Situación Financiera</t>
  </si>
  <si>
    <t>Estado de Actividades</t>
  </si>
  <si>
    <t>Estado de Cambios en la Situación Financiera</t>
  </si>
  <si>
    <t>Estado de Flujos de Efectivo</t>
  </si>
  <si>
    <t xml:space="preserve">    Bajo protesta de decir verdad declaramos que los Estados Financieros y sus Notas son razonablemente correctos y responsabilidad del emisor.</t>
  </si>
  <si>
    <t xml:space="preserve">Participaciones, Aportaciones, Convenios, Incentivos Derivados de la Colaboración Fiscal, Fondos Distintos de Aportaciones, Transferencias, Asignaciones, Subsidios y Subvenciones, y Pensiones y Jubilaciones. </t>
  </si>
  <si>
    <t>Hacienda Pública/Patrimonio Contribuido Neto 2018</t>
  </si>
  <si>
    <t>Hacienda Pública/Patrimonio Neto Final de  2018</t>
  </si>
  <si>
    <t>Hacienda Pública/Patrimonio Generado Neto 2018</t>
  </si>
  <si>
    <t>Exceso o Insuficiencia en la Actualización de la Hacienda Pública/Patrimonio Neto 2018</t>
  </si>
  <si>
    <t>Variaciones de la Hacienda Pública/Patrimonio Generado Neto del Ejercicio 2019</t>
  </si>
  <si>
    <t>Cambios en el Exceso o Insuficiencia en la Actualización de la Hacienda Pública/ Patrimonio Neto de 2019</t>
  </si>
  <si>
    <t>Hacienda Pública/ Patrimonio Neto Final de 2019</t>
  </si>
  <si>
    <t>Cambios en la Hacienda Pública/Patrimonio Contribuido Neto de 2019</t>
  </si>
  <si>
    <t>0</t>
  </si>
  <si>
    <t xml:space="preserve">Productos </t>
  </si>
  <si>
    <t xml:space="preserve">Aprovechamientos </t>
  </si>
  <si>
    <r>
      <t xml:space="preserve">Ingresos por Venta de Bienes y  </t>
    </r>
    <r>
      <rPr>
        <b/>
        <sz val="11"/>
        <rFont val="Calibri"/>
        <family val="2"/>
        <scheme val="minor"/>
      </rPr>
      <t>Prestación de</t>
    </r>
    <r>
      <rPr>
        <sz val="11"/>
        <rFont val="Calibri"/>
        <family val="2"/>
        <scheme val="minor"/>
      </rPr>
      <t xml:space="preserve"> Servicios</t>
    </r>
  </si>
  <si>
    <t>Participaciones y Aportaciones, Convenios, Incentivos Derivados de la Colaboración Fiscal, Fondos Distintos de Aportaciones</t>
  </si>
  <si>
    <t>Transferencia, Asignaciones, Subsidios y Subvenciones, y Pensiones y Jubilaciones</t>
  </si>
  <si>
    <t xml:space="preserve"> Bajo protesta de decir verdad declaramos que los Estados Financieros y sus Notas son razonablemente correctos y responsabilidad del emisor.</t>
  </si>
  <si>
    <t>* Ingresos no Comprendidos en las Fracciones de la Ley de Ingresos Causados en Ejercicios Fiscales Anteriores Pendientes de Liquidación o Pago</t>
  </si>
  <si>
    <t>Ingresos por Venta de Bienes y  Prestación de Servicios</t>
  </si>
  <si>
    <t>NOTA:   * Para fines informativos se mantiene en el 2018, Rubro derogado DOF 27-09-2018,  obligatorio a partir del ejercicio 2019.</t>
  </si>
  <si>
    <t>Avance de Gestión Financiera  2019</t>
  </si>
  <si>
    <t>Al 30 de junio  de 2019</t>
  </si>
  <si>
    <t>Resultados por Posición Monetaria</t>
  </si>
  <si>
    <t>Efectivo y Equivalente al Efectivo al Inicio del Ejercicio</t>
  </si>
  <si>
    <t>Efectivo y Equivalente al Efectivo al Final del Ejercicio</t>
  </si>
  <si>
    <t>Instituto de Cultura Física y Deporte del Estado de Zacatecas</t>
  </si>
  <si>
    <t>Instituto de Cultura Fisica y Deporte del Estado de Zacatecas</t>
  </si>
  <si>
    <t>Del 1  de Enero al 30 de Junio  de 2019</t>
  </si>
  <si>
    <t xml:space="preserve">Al 30 de Junio  de 2019 y  al 31 de Diciembre de 2018 </t>
  </si>
  <si>
    <t xml:space="preserve">Del 1  de Enero al 30 de Junio  de 2019 y del 1 de Enero al 31 de Diciembre de 2018 </t>
  </si>
  <si>
    <t>Del 1  de Enero al  30 de Junio  de 2019</t>
  </si>
  <si>
    <t xml:space="preserve">Del 1 de Enero  al  30 de Junio  de 2019 y del 1 de Enero al 31 de Diciembre de 2018 </t>
  </si>
  <si>
    <t>Del 1 de Enero al  30 de Junio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</si>
</sst>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??_);_(@_)"/>
    <numFmt numFmtId="168" formatCode="#,##0;\(#,##0,\)###"/>
    <numFmt numFmtId="169" formatCode="#,##0;\(#,##0,###\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7"/>
      <color indexed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i/>
      <sz val="11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3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5" tint="-0.499984740745262"/>
      </left>
      <right/>
      <top style="medium">
        <color theme="0"/>
      </top>
      <bottom/>
      <diagonal/>
    </border>
    <border>
      <left/>
      <right style="medium">
        <color theme="5" tint="-0.499984740745262"/>
      </right>
      <top style="medium">
        <color theme="0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23" applyNumberFormat="0" applyAlignment="0" applyProtection="0"/>
    <xf numFmtId="0" fontId="13" fillId="8" borderId="24" applyNumberFormat="0" applyAlignment="0" applyProtection="0"/>
    <xf numFmtId="0" fontId="14" fillId="8" borderId="23" applyNumberFormat="0" applyAlignment="0" applyProtection="0"/>
    <xf numFmtId="0" fontId="15" fillId="0" borderId="25" applyNumberFormat="0" applyFill="0" applyAlignment="0" applyProtection="0"/>
    <xf numFmtId="0" fontId="16" fillId="9" borderId="26" applyNumberFormat="0" applyAlignment="0" applyProtection="0"/>
    <xf numFmtId="0" fontId="17" fillId="0" borderId="0" applyNumberFormat="0" applyFill="0" applyBorder="0" applyAlignment="0" applyProtection="0"/>
    <xf numFmtId="0" fontId="2" fillId="10" borderId="27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0" fillId="34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439">
    <xf numFmtId="0" fontId="0" fillId="0" borderId="0" xfId="0"/>
    <xf numFmtId="0" fontId="22" fillId="2" borderId="0" xfId="0" applyFont="1" applyFill="1" applyBorder="1" applyAlignment="1">
      <alignment vertical="top"/>
    </xf>
    <xf numFmtId="0" fontId="22" fillId="2" borderId="0" xfId="0" applyFont="1" applyFill="1" applyBorder="1"/>
    <xf numFmtId="0" fontId="22" fillId="2" borderId="0" xfId="0" applyFont="1" applyFill="1" applyAlignment="1">
      <alignment vertical="top"/>
    </xf>
    <xf numFmtId="0" fontId="24" fillId="2" borderId="0" xfId="3" applyNumberFormat="1" applyFont="1" applyFill="1" applyBorder="1" applyAlignment="1">
      <alignment vertical="center"/>
    </xf>
    <xf numFmtId="0" fontId="25" fillId="2" borderId="0" xfId="3" applyNumberFormat="1" applyFont="1" applyFill="1" applyBorder="1" applyAlignment="1">
      <alignment horizontal="right" vertical="top"/>
    </xf>
    <xf numFmtId="0" fontId="22" fillId="2" borderId="0" xfId="0" applyFont="1" applyFill="1"/>
    <xf numFmtId="0" fontId="26" fillId="2" borderId="0" xfId="0" applyFont="1" applyFill="1" applyAlignment="1">
      <alignment vertical="top"/>
    </xf>
    <xf numFmtId="0" fontId="26" fillId="2" borderId="0" xfId="0" applyFont="1" applyFill="1" applyBorder="1"/>
    <xf numFmtId="165" fontId="27" fillId="3" borderId="11" xfId="1" applyNumberFormat="1" applyFont="1" applyFill="1" applyBorder="1" applyAlignment="1">
      <alignment horizontal="center"/>
    </xf>
    <xf numFmtId="0" fontId="24" fillId="2" borderId="13" xfId="3" applyNumberFormat="1" applyFont="1" applyFill="1" applyBorder="1" applyAlignment="1">
      <alignment vertical="center"/>
    </xf>
    <xf numFmtId="0" fontId="24" fillId="2" borderId="2" xfId="3" applyNumberFormat="1" applyFont="1" applyFill="1" applyBorder="1" applyAlignment="1">
      <alignment vertical="center"/>
    </xf>
    <xf numFmtId="0" fontId="25" fillId="2" borderId="2" xfId="3" applyNumberFormat="1" applyFont="1" applyFill="1" applyBorder="1" applyAlignment="1">
      <alignment horizontal="right" vertical="top"/>
    </xf>
    <xf numFmtId="0" fontId="22" fillId="2" borderId="14" xfId="0" applyFont="1" applyFill="1" applyBorder="1"/>
    <xf numFmtId="0" fontId="24" fillId="2" borderId="15" xfId="3" applyNumberFormat="1" applyFont="1" applyFill="1" applyBorder="1" applyAlignment="1">
      <alignment vertical="center"/>
    </xf>
    <xf numFmtId="0" fontId="22" fillId="2" borderId="16" xfId="0" applyFont="1" applyFill="1" applyBorder="1"/>
    <xf numFmtId="0" fontId="22" fillId="2" borderId="15" xfId="0" applyFont="1" applyFill="1" applyBorder="1" applyAlignment="1">
      <alignment vertical="top"/>
    </xf>
    <xf numFmtId="166" fontId="29" fillId="2" borderId="0" xfId="1" applyNumberFormat="1" applyFont="1" applyFill="1" applyBorder="1" applyAlignment="1">
      <alignment vertical="top"/>
    </xf>
    <xf numFmtId="0" fontId="29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horizontal="right" vertical="top"/>
    </xf>
    <xf numFmtId="0" fontId="28" fillId="2" borderId="0" xfId="0" applyFont="1" applyFill="1" applyBorder="1" applyAlignment="1">
      <alignment vertical="top"/>
    </xf>
    <xf numFmtId="0" fontId="0" fillId="2" borderId="16" xfId="0" applyFont="1" applyFill="1" applyBorder="1"/>
    <xf numFmtId="3" fontId="29" fillId="2" borderId="0" xfId="0" applyNumberFormat="1" applyFont="1" applyFill="1" applyBorder="1" applyAlignment="1">
      <alignment vertical="top"/>
    </xf>
    <xf numFmtId="3" fontId="28" fillId="2" borderId="0" xfId="0" applyNumberFormat="1" applyFont="1" applyFill="1" applyBorder="1" applyAlignment="1">
      <alignment vertical="top"/>
    </xf>
    <xf numFmtId="3" fontId="22" fillId="2" borderId="0" xfId="0" applyNumberFormat="1" applyFont="1" applyFill="1" applyBorder="1"/>
    <xf numFmtId="0" fontId="30" fillId="2" borderId="0" xfId="0" applyFont="1" applyFill="1" applyBorder="1" applyAlignment="1">
      <alignment vertical="top"/>
    </xf>
    <xf numFmtId="3" fontId="29" fillId="2" borderId="0" xfId="0" applyNumberFormat="1" applyFont="1" applyFill="1" applyBorder="1" applyAlignment="1" applyProtection="1">
      <alignment vertical="top"/>
      <protection locked="0"/>
    </xf>
    <xf numFmtId="0" fontId="29" fillId="2" borderId="0" xfId="0" applyFont="1" applyFill="1" applyBorder="1" applyAlignment="1">
      <alignment vertical="top" wrapText="1"/>
    </xf>
    <xf numFmtId="3" fontId="29" fillId="2" borderId="0" xfId="1" applyNumberFormat="1" applyFont="1" applyFill="1" applyBorder="1" applyAlignment="1">
      <alignment vertical="top"/>
    </xf>
    <xf numFmtId="0" fontId="31" fillId="2" borderId="15" xfId="0" applyFont="1" applyFill="1" applyBorder="1" applyAlignment="1">
      <alignment vertical="top"/>
    </xf>
    <xf numFmtId="3" fontId="28" fillId="2" borderId="0" xfId="0" applyNumberFormat="1" applyFont="1" applyFill="1" applyBorder="1" applyAlignment="1" applyProtection="1">
      <alignment vertical="top"/>
    </xf>
    <xf numFmtId="0" fontId="19" fillId="2" borderId="0" xfId="0" applyFont="1" applyFill="1" applyBorder="1" applyAlignment="1">
      <alignment horizontal="right" vertical="top"/>
    </xf>
    <xf numFmtId="3" fontId="28" fillId="2" borderId="0" xfId="1" applyNumberFormat="1" applyFont="1" applyFill="1" applyBorder="1" applyAlignment="1">
      <alignment vertical="top"/>
    </xf>
    <xf numFmtId="0" fontId="0" fillId="2" borderId="0" xfId="0" applyFont="1" applyFill="1" applyBorder="1" applyAlignment="1">
      <alignment vertical="top" wrapText="1"/>
    </xf>
    <xf numFmtId="167" fontId="29" fillId="2" borderId="0" xfId="0" applyNumberFormat="1" applyFont="1" applyFill="1" applyBorder="1" applyAlignment="1" applyProtection="1">
      <alignment vertical="top"/>
      <protection locked="0"/>
    </xf>
    <xf numFmtId="0" fontId="28" fillId="2" borderId="0" xfId="0" applyFont="1" applyFill="1" applyBorder="1" applyAlignment="1">
      <alignment horizontal="left" vertical="top"/>
    </xf>
    <xf numFmtId="3" fontId="32" fillId="2" borderId="0" xfId="1" applyNumberFormat="1" applyFont="1" applyFill="1" applyBorder="1" applyAlignment="1">
      <alignment vertical="top"/>
    </xf>
    <xf numFmtId="0" fontId="29" fillId="2" borderId="0" xfId="0" applyFont="1" applyFill="1" applyBorder="1" applyAlignment="1">
      <alignment horizontal="left" vertical="top"/>
    </xf>
    <xf numFmtId="0" fontId="22" fillId="2" borderId="17" xfId="0" applyFont="1" applyFill="1" applyBorder="1" applyAlignment="1">
      <alignment vertical="top"/>
    </xf>
    <xf numFmtId="0" fontId="0" fillId="2" borderId="18" xfId="0" applyFont="1" applyFill="1" applyBorder="1" applyAlignment="1">
      <alignment vertical="top"/>
    </xf>
    <xf numFmtId="0" fontId="0" fillId="2" borderId="18" xfId="0" applyFont="1" applyFill="1" applyBorder="1" applyAlignment="1">
      <alignment horizontal="right" vertical="top"/>
    </xf>
    <xf numFmtId="0" fontId="0" fillId="2" borderId="19" xfId="0" applyFont="1" applyFill="1" applyBorder="1"/>
    <xf numFmtId="0" fontId="33" fillId="2" borderId="0" xfId="0" applyFont="1" applyFill="1" applyBorder="1" applyAlignment="1">
      <alignment vertical="top"/>
    </xf>
    <xf numFmtId="0" fontId="33" fillId="2" borderId="0" xfId="0" applyFont="1" applyFill="1" applyBorder="1"/>
    <xf numFmtId="43" fontId="33" fillId="2" borderId="0" xfId="1" applyFont="1" applyFill="1" applyBorder="1"/>
    <xf numFmtId="0" fontId="34" fillId="2" borderId="0" xfId="0" applyFont="1" applyFill="1" applyBorder="1" applyAlignment="1">
      <alignment horizontal="right" vertical="top"/>
    </xf>
    <xf numFmtId="0" fontId="33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right" vertical="top"/>
    </xf>
    <xf numFmtId="43" fontId="35" fillId="2" borderId="0" xfId="1" applyFont="1" applyFill="1" applyBorder="1" applyAlignment="1">
      <alignment horizontal="right" vertical="top"/>
    </xf>
    <xf numFmtId="0" fontId="24" fillId="2" borderId="0" xfId="0" applyFont="1" applyFill="1" applyBorder="1" applyAlignment="1">
      <alignment vertical="top"/>
    </xf>
    <xf numFmtId="0" fontId="33" fillId="2" borderId="0" xfId="0" applyFont="1" applyFill="1" applyBorder="1" applyAlignment="1">
      <alignment horizontal="right"/>
    </xf>
    <xf numFmtId="43" fontId="33" fillId="2" borderId="0" xfId="1" applyFont="1" applyFill="1" applyBorder="1" applyAlignment="1">
      <alignment vertical="top"/>
    </xf>
    <xf numFmtId="0" fontId="0" fillId="0" borderId="0" xfId="0" applyFont="1"/>
    <xf numFmtId="43" fontId="22" fillId="2" borderId="0" xfId="1" applyFont="1" applyFill="1" applyBorder="1"/>
    <xf numFmtId="0" fontId="2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Continuous"/>
    </xf>
    <xf numFmtId="0" fontId="31" fillId="2" borderId="0" xfId="0" applyFont="1" applyFill="1" applyBorder="1" applyAlignment="1">
      <alignment horizontal="center"/>
    </xf>
    <xf numFmtId="0" fontId="22" fillId="2" borderId="0" xfId="0" applyFont="1" applyFill="1" applyBorder="1" applyAlignment="1"/>
    <xf numFmtId="0" fontId="33" fillId="2" borderId="0" xfId="2" applyFont="1" applyFill="1" applyBorder="1" applyAlignment="1">
      <alignment horizontal="center" vertical="center"/>
    </xf>
    <xf numFmtId="0" fontId="33" fillId="2" borderId="0" xfId="2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 vertical="center"/>
    </xf>
    <xf numFmtId="165" fontId="27" fillId="3" borderId="11" xfId="1" applyNumberFormat="1" applyFont="1" applyFill="1" applyBorder="1" applyAlignment="1">
      <alignment horizontal="center" vertical="center"/>
    </xf>
    <xf numFmtId="165" fontId="27" fillId="3" borderId="6" xfId="1" applyNumberFormat="1" applyFont="1" applyFill="1" applyBorder="1" applyAlignment="1">
      <alignment horizontal="center" vertical="center"/>
    </xf>
    <xf numFmtId="0" fontId="36" fillId="3" borderId="8" xfId="2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/>
    </xf>
    <xf numFmtId="0" fontId="22" fillId="2" borderId="15" xfId="0" applyFont="1" applyFill="1" applyBorder="1" applyAlignment="1"/>
    <xf numFmtId="0" fontId="24" fillId="2" borderId="0" xfId="2" applyFont="1" applyFill="1" applyBorder="1" applyAlignment="1">
      <alignment vertical="center"/>
    </xf>
    <xf numFmtId="0" fontId="33" fillId="2" borderId="0" xfId="2" applyFont="1" applyFill="1" applyBorder="1" applyAlignment="1"/>
    <xf numFmtId="0" fontId="24" fillId="2" borderId="15" xfId="0" applyFont="1" applyFill="1" applyBorder="1" applyAlignment="1"/>
    <xf numFmtId="0" fontId="2" fillId="2" borderId="0" xfId="0" applyFont="1" applyFill="1" applyBorder="1" applyAlignment="1">
      <alignment vertical="top"/>
    </xf>
    <xf numFmtId="0" fontId="22" fillId="2" borderId="16" xfId="0" applyFont="1" applyFill="1" applyBorder="1" applyAlignment="1"/>
    <xf numFmtId="0" fontId="22" fillId="2" borderId="0" xfId="0" applyFont="1" applyFill="1" applyAlignment="1"/>
    <xf numFmtId="0" fontId="24" fillId="2" borderId="15" xfId="0" applyFont="1" applyFill="1" applyBorder="1" applyAlignment="1">
      <alignment horizontal="left" vertical="top"/>
    </xf>
    <xf numFmtId="0" fontId="22" fillId="2" borderId="16" xfId="0" applyFont="1" applyFill="1" applyBorder="1" applyAlignment="1">
      <alignment vertical="top"/>
    </xf>
    <xf numFmtId="3" fontId="22" fillId="2" borderId="0" xfId="0" applyNumberFormat="1" applyFont="1" applyFill="1"/>
    <xf numFmtId="0" fontId="33" fillId="2" borderId="15" xfId="0" applyFont="1" applyFill="1" applyBorder="1" applyAlignment="1">
      <alignment horizontal="left" vertical="top"/>
    </xf>
    <xf numFmtId="3" fontId="29" fillId="2" borderId="0" xfId="1" applyNumberFormat="1" applyFont="1" applyFill="1" applyBorder="1" applyAlignment="1" applyProtection="1">
      <alignment vertical="top"/>
      <protection locked="0"/>
    </xf>
    <xf numFmtId="3" fontId="32" fillId="2" borderId="0" xfId="0" applyNumberFormat="1" applyFont="1" applyFill="1" applyBorder="1" applyAlignment="1">
      <alignment vertical="top"/>
    </xf>
    <xf numFmtId="0" fontId="37" fillId="2" borderId="15" xfId="0" applyFont="1" applyFill="1" applyBorder="1" applyAlignment="1">
      <alignment horizontal="left" vertical="top"/>
    </xf>
    <xf numFmtId="0" fontId="38" fillId="2" borderId="0" xfId="0" applyFont="1" applyFill="1" applyBorder="1" applyAlignment="1">
      <alignment vertical="top"/>
    </xf>
    <xf numFmtId="0" fontId="22" fillId="2" borderId="15" xfId="0" applyFont="1" applyFill="1" applyBorder="1"/>
    <xf numFmtId="3" fontId="30" fillId="2" borderId="0" xfId="0" applyNumberFormat="1" applyFont="1" applyFill="1" applyBorder="1" applyAlignment="1">
      <alignment vertical="top"/>
    </xf>
    <xf numFmtId="3" fontId="30" fillId="2" borderId="0" xfId="1" applyNumberFormat="1" applyFont="1" applyFill="1" applyBorder="1" applyAlignment="1">
      <alignment vertical="top"/>
    </xf>
    <xf numFmtId="0" fontId="39" fillId="2" borderId="16" xfId="0" applyFont="1" applyFill="1" applyBorder="1" applyAlignment="1">
      <alignment vertical="top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8" xfId="0" applyFont="1" applyFill="1" applyBorder="1" applyAlignment="1"/>
    <xf numFmtId="0" fontId="22" fillId="2" borderId="19" xfId="0" applyFont="1" applyFill="1" applyBorder="1"/>
    <xf numFmtId="0" fontId="24" fillId="2" borderId="0" xfId="3" applyNumberFormat="1" applyFont="1" applyFill="1" applyBorder="1" applyAlignment="1">
      <alignment horizontal="centerContinuous" vertical="center"/>
    </xf>
    <xf numFmtId="0" fontId="24" fillId="2" borderId="0" xfId="0" applyFont="1" applyFill="1" applyBorder="1" applyAlignment="1">
      <alignment horizontal="right"/>
    </xf>
    <xf numFmtId="165" fontId="36" fillId="3" borderId="6" xfId="1" applyNumberFormat="1" applyFont="1" applyFill="1" applyBorder="1" applyAlignment="1">
      <alignment horizontal="center" vertical="center" wrapText="1"/>
    </xf>
    <xf numFmtId="165" fontId="40" fillId="3" borderId="11" xfId="1" applyNumberFormat="1" applyFont="1" applyFill="1" applyBorder="1" applyAlignment="1">
      <alignment horizontal="center" vertical="center" wrapText="1"/>
    </xf>
    <xf numFmtId="165" fontId="40" fillId="3" borderId="6" xfId="1" applyNumberFormat="1" applyFont="1" applyFill="1" applyBorder="1" applyAlignment="1">
      <alignment horizontal="center" vertical="center" wrapText="1"/>
    </xf>
    <xf numFmtId="165" fontId="36" fillId="3" borderId="8" xfId="1" applyNumberFormat="1" applyFont="1" applyFill="1" applyBorder="1" applyAlignment="1">
      <alignment horizontal="center" vertical="center" wrapText="1"/>
    </xf>
    <xf numFmtId="0" fontId="24" fillId="2" borderId="13" xfId="3" applyNumberFormat="1" applyFont="1" applyFill="1" applyBorder="1" applyAlignment="1">
      <alignment horizontal="centerContinuous" vertical="center"/>
    </xf>
    <xf numFmtId="0" fontId="24" fillId="2" borderId="2" xfId="3" applyNumberFormat="1" applyFont="1" applyFill="1" applyBorder="1" applyAlignment="1">
      <alignment horizontal="centerContinuous" vertical="center"/>
    </xf>
    <xf numFmtId="0" fontId="24" fillId="2" borderId="14" xfId="3" applyNumberFormat="1" applyFont="1" applyFill="1" applyBorder="1" applyAlignment="1">
      <alignment horizontal="centerContinuous" vertical="center"/>
    </xf>
    <xf numFmtId="0" fontId="41" fillId="2" borderId="0" xfId="0" applyFont="1" applyFill="1" applyBorder="1" applyAlignment="1">
      <alignment horizontal="left" vertical="top"/>
    </xf>
    <xf numFmtId="0" fontId="24" fillId="2" borderId="0" xfId="0" applyFont="1" applyFill="1" applyBorder="1" applyAlignment="1">
      <alignment vertical="top" wrapText="1"/>
    </xf>
    <xf numFmtId="0" fontId="24" fillId="2" borderId="16" xfId="0" applyFont="1" applyFill="1" applyBorder="1" applyAlignment="1">
      <alignment vertical="top" wrapText="1"/>
    </xf>
    <xf numFmtId="3" fontId="0" fillId="2" borderId="0" xfId="0" applyNumberFormat="1" applyFont="1" applyFill="1" applyBorder="1" applyAlignment="1" applyProtection="1">
      <alignment horizontal="right" vertical="top"/>
      <protection locked="0"/>
    </xf>
    <xf numFmtId="0" fontId="33" fillId="2" borderId="0" xfId="0" applyFont="1" applyFill="1"/>
    <xf numFmtId="0" fontId="33" fillId="2" borderId="0" xfId="0" applyFont="1" applyFill="1" applyAlignment="1">
      <alignment wrapText="1"/>
    </xf>
    <xf numFmtId="0" fontId="33" fillId="2" borderId="0" xfId="0" applyFont="1" applyFill="1" applyBorder="1" applyAlignment="1">
      <alignment wrapText="1"/>
    </xf>
    <xf numFmtId="43" fontId="33" fillId="2" borderId="0" xfId="1" applyNumberFormat="1" applyFont="1" applyFill="1" applyAlignment="1">
      <alignment horizontal="center"/>
    </xf>
    <xf numFmtId="0" fontId="22" fillId="2" borderId="0" xfId="0" applyFont="1" applyFill="1" applyBorder="1" applyAlignment="1">
      <alignment wrapText="1"/>
    </xf>
    <xf numFmtId="0" fontId="42" fillId="3" borderId="6" xfId="0" applyFont="1" applyFill="1" applyBorder="1" applyAlignment="1">
      <alignment horizontal="center" vertical="center"/>
    </xf>
    <xf numFmtId="165" fontId="43" fillId="3" borderId="11" xfId="1" applyNumberFormat="1" applyFont="1" applyFill="1" applyBorder="1" applyAlignment="1">
      <alignment horizontal="center" vertical="center"/>
    </xf>
    <xf numFmtId="165" fontId="43" fillId="3" borderId="7" xfId="1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/>
    <xf numFmtId="0" fontId="24" fillId="2" borderId="2" xfId="2" applyFont="1" applyFill="1" applyBorder="1" applyAlignment="1">
      <alignment vertical="center"/>
    </xf>
    <xf numFmtId="0" fontId="33" fillId="2" borderId="2" xfId="2" applyFont="1" applyFill="1" applyBorder="1" applyAlignment="1"/>
    <xf numFmtId="0" fontId="22" fillId="2" borderId="2" xfId="0" applyFont="1" applyFill="1" applyBorder="1" applyAlignment="1"/>
    <xf numFmtId="0" fontId="22" fillId="2" borderId="2" xfId="0" applyFont="1" applyFill="1" applyBorder="1"/>
    <xf numFmtId="0" fontId="22" fillId="2" borderId="2" xfId="0" applyFont="1" applyFill="1" applyBorder="1" applyAlignment="1">
      <alignment wrapText="1"/>
    </xf>
    <xf numFmtId="0" fontId="24" fillId="2" borderId="0" xfId="2" applyFont="1" applyFill="1" applyBorder="1" applyAlignment="1">
      <alignment vertical="top"/>
    </xf>
    <xf numFmtId="0" fontId="44" fillId="2" borderId="0" xfId="2" applyFont="1" applyFill="1" applyBorder="1" applyAlignment="1">
      <alignment horizontal="center"/>
    </xf>
    <xf numFmtId="3" fontId="28" fillId="2" borderId="0" xfId="0" applyNumberFormat="1" applyFont="1" applyFill="1" applyBorder="1" applyAlignment="1" applyProtection="1">
      <alignment horizontal="right" vertical="top"/>
    </xf>
    <xf numFmtId="3" fontId="29" fillId="2" borderId="0" xfId="0" applyNumberFormat="1" applyFont="1" applyFill="1" applyBorder="1" applyAlignment="1" applyProtection="1">
      <alignment horizontal="right" vertical="top"/>
    </xf>
    <xf numFmtId="3" fontId="29" fillId="2" borderId="0" xfId="1" applyNumberFormat="1" applyFont="1" applyFill="1" applyBorder="1" applyAlignment="1" applyProtection="1">
      <alignment horizontal="right" vertical="top" wrapText="1"/>
    </xf>
    <xf numFmtId="0" fontId="2" fillId="2" borderId="0" xfId="0" applyFont="1" applyFill="1" applyBorder="1"/>
    <xf numFmtId="0" fontId="33" fillId="2" borderId="17" xfId="0" applyFont="1" applyFill="1" applyBorder="1" applyAlignment="1">
      <alignment horizontal="left" vertical="top"/>
    </xf>
    <xf numFmtId="0" fontId="2" fillId="2" borderId="18" xfId="0" applyFont="1" applyFill="1" applyBorder="1"/>
    <xf numFmtId="0" fontId="2" fillId="2" borderId="18" xfId="0" applyFont="1" applyFill="1" applyBorder="1" applyAlignment="1">
      <alignment vertical="top"/>
    </xf>
    <xf numFmtId="0" fontId="33" fillId="2" borderId="0" xfId="0" applyFont="1" applyFill="1" applyBorder="1" applyAlignment="1">
      <alignment vertical="center" wrapText="1"/>
    </xf>
    <xf numFmtId="0" fontId="33" fillId="2" borderId="0" xfId="0" applyFont="1" applyFill="1" applyBorder="1" applyProtection="1">
      <protection locked="0"/>
    </xf>
    <xf numFmtId="43" fontId="33" fillId="2" borderId="0" xfId="1" applyFont="1" applyFill="1" applyBorder="1" applyProtection="1">
      <protection locked="0"/>
    </xf>
    <xf numFmtId="0" fontId="33" fillId="2" borderId="0" xfId="0" applyFont="1" applyFill="1" applyBorder="1" applyAlignment="1" applyProtection="1">
      <alignment vertical="center"/>
      <protection locked="0"/>
    </xf>
    <xf numFmtId="0" fontId="33" fillId="2" borderId="0" xfId="0" applyFont="1" applyFill="1" applyBorder="1" applyAlignment="1" applyProtection="1">
      <alignment wrapText="1"/>
      <protection locked="0"/>
    </xf>
    <xf numFmtId="0" fontId="22" fillId="2" borderId="0" xfId="0" applyFont="1" applyFill="1" applyAlignment="1">
      <alignment wrapText="1"/>
    </xf>
    <xf numFmtId="0" fontId="22" fillId="2" borderId="0" xfId="0" applyFont="1" applyFill="1" applyBorder="1" applyAlignment="1">
      <alignment horizontal="centerContinuous"/>
    </xf>
    <xf numFmtId="0" fontId="24" fillId="2" borderId="0" xfId="2" applyFont="1" applyFill="1" applyBorder="1" applyAlignment="1"/>
    <xf numFmtId="0" fontId="24" fillId="2" borderId="0" xfId="2" applyFont="1" applyFill="1" applyBorder="1" applyAlignment="1">
      <alignment horizontal="center" vertical="top"/>
    </xf>
    <xf numFmtId="0" fontId="33" fillId="2" borderId="0" xfId="2" applyFont="1" applyFill="1" applyBorder="1" applyAlignment="1">
      <alignment horizontal="centerContinuous" vertical="center"/>
    </xf>
    <xf numFmtId="0" fontId="33" fillId="2" borderId="0" xfId="2" applyFont="1" applyFill="1" applyBorder="1" applyAlignment="1">
      <alignment horizontal="center" vertical="top"/>
    </xf>
    <xf numFmtId="0" fontId="26" fillId="3" borderId="6" xfId="0" applyFont="1" applyFill="1" applyBorder="1" applyAlignment="1">
      <alignment vertical="center"/>
    </xf>
    <xf numFmtId="165" fontId="43" fillId="3" borderId="8" xfId="1" applyNumberFormat="1" applyFont="1" applyFill="1" applyBorder="1" applyAlignment="1">
      <alignment horizontal="center" vertical="center"/>
    </xf>
    <xf numFmtId="0" fontId="45" fillId="3" borderId="6" xfId="0" applyFont="1" applyFill="1" applyBorder="1" applyAlignment="1">
      <alignment vertical="center"/>
    </xf>
    <xf numFmtId="165" fontId="43" fillId="3" borderId="6" xfId="1" applyNumberFormat="1" applyFont="1" applyFill="1" applyBorder="1" applyAlignment="1">
      <alignment horizontal="center" vertical="center"/>
    </xf>
    <xf numFmtId="0" fontId="45" fillId="3" borderId="8" xfId="0" applyFont="1" applyFill="1" applyBorder="1"/>
    <xf numFmtId="0" fontId="33" fillId="2" borderId="2" xfId="2" applyFont="1" applyFill="1" applyBorder="1" applyAlignment="1">
      <alignment vertical="top"/>
    </xf>
    <xf numFmtId="0" fontId="33" fillId="2" borderId="0" xfId="2" applyFont="1" applyFill="1" applyBorder="1" applyAlignment="1">
      <alignment vertical="top"/>
    </xf>
    <xf numFmtId="0" fontId="29" fillId="2" borderId="0" xfId="2" applyFont="1" applyFill="1" applyBorder="1" applyAlignment="1">
      <alignment vertical="top"/>
    </xf>
    <xf numFmtId="3" fontId="29" fillId="2" borderId="0" xfId="2" applyNumberFormat="1" applyFont="1" applyFill="1" applyBorder="1" applyAlignment="1">
      <alignment vertical="top"/>
    </xf>
    <xf numFmtId="0" fontId="2" fillId="2" borderId="16" xfId="0" applyFont="1" applyFill="1" applyBorder="1"/>
    <xf numFmtId="0" fontId="28" fillId="2" borderId="0" xfId="2" applyFont="1" applyFill="1" applyBorder="1" applyAlignment="1">
      <alignment vertical="top"/>
    </xf>
    <xf numFmtId="3" fontId="28" fillId="2" borderId="0" xfId="2" applyNumberFormat="1" applyFont="1" applyFill="1" applyBorder="1" applyAlignment="1">
      <alignment vertical="top"/>
    </xf>
    <xf numFmtId="3" fontId="29" fillId="2" borderId="0" xfId="2" applyNumberFormat="1" applyFont="1" applyFill="1" applyBorder="1" applyAlignment="1" applyProtection="1">
      <alignment vertical="top"/>
      <protection locked="0"/>
    </xf>
    <xf numFmtId="3" fontId="28" fillId="2" borderId="0" xfId="2" applyNumberFormat="1" applyFont="1" applyFill="1" applyBorder="1" applyAlignment="1">
      <alignment horizontal="right" vertical="top" wrapText="1"/>
    </xf>
    <xf numFmtId="0" fontId="2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wrapText="1"/>
    </xf>
    <xf numFmtId="0" fontId="22" fillId="2" borderId="0" xfId="0" applyFont="1" applyFill="1" applyAlignment="1">
      <alignment horizontal="left" wrapText="1"/>
    </xf>
    <xf numFmtId="0" fontId="28" fillId="2" borderId="18" xfId="2" applyFont="1" applyFill="1" applyBorder="1" applyAlignment="1">
      <alignment vertical="top"/>
    </xf>
    <xf numFmtId="3" fontId="29" fillId="2" borderId="18" xfId="2" applyNumberFormat="1" applyFont="1" applyFill="1" applyBorder="1" applyAlignment="1">
      <alignment vertical="top"/>
    </xf>
    <xf numFmtId="0" fontId="2" fillId="2" borderId="19" xfId="0" applyFont="1" applyFill="1" applyBorder="1"/>
    <xf numFmtId="3" fontId="22" fillId="2" borderId="0" xfId="0" applyNumberFormat="1" applyFont="1" applyFill="1" applyBorder="1" applyAlignment="1">
      <alignment vertical="top"/>
    </xf>
    <xf numFmtId="0" fontId="48" fillId="2" borderId="15" xfId="0" applyFont="1" applyFill="1" applyBorder="1"/>
    <xf numFmtId="0" fontId="17" fillId="2" borderId="0" xfId="0" applyFont="1" applyFill="1" applyBorder="1" applyAlignment="1">
      <alignment vertical="top"/>
    </xf>
    <xf numFmtId="0" fontId="31" fillId="2" borderId="15" xfId="0" applyFont="1" applyFill="1" applyBorder="1" applyAlignment="1">
      <alignment vertical="center"/>
    </xf>
    <xf numFmtId="3" fontId="19" fillId="2" borderId="0" xfId="0" applyNumberFormat="1" applyFont="1" applyFill="1" applyBorder="1" applyAlignment="1" applyProtection="1">
      <alignment horizontal="right" vertical="center"/>
      <protection locked="0"/>
    </xf>
    <xf numFmtId="0" fontId="24" fillId="2" borderId="16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/>
    </xf>
    <xf numFmtId="0" fontId="22" fillId="2" borderId="15" xfId="0" applyFont="1" applyFill="1" applyBorder="1" applyAlignment="1">
      <alignment vertical="center"/>
    </xf>
    <xf numFmtId="0" fontId="31" fillId="2" borderId="17" xfId="0" applyFont="1" applyFill="1" applyBorder="1" applyAlignment="1">
      <alignment vertical="center"/>
    </xf>
    <xf numFmtId="0" fontId="24" fillId="2" borderId="19" xfId="0" applyFont="1" applyFill="1" applyBorder="1" applyAlignment="1">
      <alignment vertical="center" wrapText="1"/>
    </xf>
    <xf numFmtId="166" fontId="24" fillId="2" borderId="0" xfId="1" applyNumberFormat="1" applyFont="1" applyFill="1" applyBorder="1" applyAlignment="1">
      <alignment vertical="top"/>
    </xf>
    <xf numFmtId="0" fontId="31" fillId="2" borderId="0" xfId="0" applyFont="1" applyFill="1" applyBorder="1" applyAlignment="1">
      <alignment vertical="top"/>
    </xf>
    <xf numFmtId="0" fontId="29" fillId="2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left" vertical="top" wrapText="1"/>
    </xf>
    <xf numFmtId="0" fontId="27" fillId="3" borderId="8" xfId="2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top" wrapText="1"/>
    </xf>
    <xf numFmtId="0" fontId="30" fillId="2" borderId="0" xfId="0" applyFont="1" applyFill="1" applyBorder="1" applyAlignment="1">
      <alignment vertical="top" wrapText="1"/>
    </xf>
    <xf numFmtId="0" fontId="43" fillId="3" borderId="8" xfId="2" applyFont="1" applyFill="1" applyBorder="1" applyAlignment="1">
      <alignment horizontal="center" vertical="center"/>
    </xf>
    <xf numFmtId="168" fontId="49" fillId="0" borderId="0" xfId="0" applyNumberFormat="1" applyFont="1" applyFill="1" applyBorder="1" applyAlignment="1" applyProtection="1">
      <alignment horizontal="right" vertical="top" wrapText="1" readingOrder="1"/>
    </xf>
    <xf numFmtId="0" fontId="40" fillId="3" borderId="29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36" fillId="3" borderId="5" xfId="2" applyFont="1" applyFill="1" applyBorder="1" applyAlignment="1">
      <alignment horizontal="center" vertical="center" wrapText="1"/>
    </xf>
    <xf numFmtId="0" fontId="36" fillId="2" borderId="0" xfId="0" applyFont="1" applyFill="1" applyBorder="1"/>
    <xf numFmtId="0" fontId="40" fillId="3" borderId="30" xfId="0" applyFont="1" applyFill="1" applyBorder="1" applyAlignment="1">
      <alignment horizontal="center" vertical="center" wrapText="1"/>
    </xf>
    <xf numFmtId="0" fontId="40" fillId="3" borderId="9" xfId="0" applyFont="1" applyFill="1" applyBorder="1" applyAlignment="1">
      <alignment horizontal="center" vertical="center" wrapText="1"/>
    </xf>
    <xf numFmtId="0" fontId="36" fillId="3" borderId="12" xfId="2" applyFont="1" applyFill="1" applyBorder="1" applyAlignment="1">
      <alignment horizontal="center" vertical="center" wrapText="1"/>
    </xf>
    <xf numFmtId="3" fontId="19" fillId="2" borderId="0" xfId="0" applyNumberFormat="1" applyFont="1" applyFill="1" applyBorder="1" applyAlignment="1">
      <alignment vertical="top"/>
    </xf>
    <xf numFmtId="0" fontId="31" fillId="2" borderId="16" xfId="0" applyFont="1" applyFill="1" applyBorder="1" applyAlignment="1">
      <alignment vertical="top"/>
    </xf>
    <xf numFmtId="168" fontId="50" fillId="36" borderId="0" xfId="0" applyNumberFormat="1" applyFont="1" applyFill="1" applyBorder="1" applyAlignment="1" applyProtection="1">
      <alignment horizontal="right" vertical="top" wrapText="1" readingOrder="1"/>
    </xf>
    <xf numFmtId="0" fontId="19" fillId="2" borderId="0" xfId="0" applyFont="1" applyFill="1" applyBorder="1" applyAlignment="1">
      <alignment vertical="top"/>
    </xf>
    <xf numFmtId="0" fontId="51" fillId="36" borderId="0" xfId="0" applyNumberFormat="1" applyFont="1" applyFill="1" applyBorder="1" applyAlignment="1" applyProtection="1">
      <alignment horizontal="center" vertical="top" wrapText="1" readingOrder="1"/>
    </xf>
    <xf numFmtId="0" fontId="52" fillId="2" borderId="15" xfId="0" applyFont="1" applyFill="1" applyBorder="1" applyAlignment="1">
      <alignment vertical="top"/>
    </xf>
    <xf numFmtId="3" fontId="19" fillId="2" borderId="0" xfId="1" applyNumberFormat="1" applyFont="1" applyFill="1" applyBorder="1" applyAlignment="1">
      <alignment vertical="top"/>
    </xf>
    <xf numFmtId="0" fontId="52" fillId="2" borderId="16" xfId="0" applyFont="1" applyFill="1" applyBorder="1" applyAlignment="1">
      <alignment vertical="top"/>
    </xf>
    <xf numFmtId="168" fontId="50" fillId="0" borderId="0" xfId="0" applyNumberFormat="1" applyFont="1" applyFill="1" applyBorder="1" applyAlignment="1" applyProtection="1">
      <alignment horizontal="right" vertical="top" wrapText="1" readingOrder="1"/>
    </xf>
    <xf numFmtId="0" fontId="0" fillId="2" borderId="0" xfId="0" applyFont="1" applyFill="1" applyBorder="1" applyAlignment="1">
      <alignment vertical="top"/>
    </xf>
    <xf numFmtId="3" fontId="0" fillId="2" borderId="0" xfId="0" applyNumberFormat="1" applyFont="1" applyFill="1" applyBorder="1" applyAlignment="1">
      <alignment vertical="top"/>
    </xf>
    <xf numFmtId="0" fontId="49" fillId="0" borderId="0" xfId="0" applyNumberFormat="1" applyFont="1" applyFill="1" applyBorder="1" applyAlignment="1" applyProtection="1">
      <alignment horizontal="left" vertical="top" wrapText="1" readingOrder="1"/>
    </xf>
    <xf numFmtId="3" fontId="0" fillId="2" borderId="0" xfId="1" applyNumberFormat="1" applyFont="1" applyFill="1" applyBorder="1" applyAlignment="1">
      <alignment vertical="top"/>
    </xf>
    <xf numFmtId="0" fontId="22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left" vertical="top"/>
    </xf>
    <xf numFmtId="0" fontId="22" fillId="2" borderId="0" xfId="0" applyFont="1" applyFill="1" applyBorder="1" applyAlignment="1">
      <alignment horizontal="left" vertical="top"/>
    </xf>
    <xf numFmtId="3" fontId="22" fillId="2" borderId="0" xfId="1" applyNumberFormat="1" applyFont="1" applyFill="1" applyBorder="1" applyAlignment="1">
      <alignment vertical="top"/>
    </xf>
    <xf numFmtId="0" fontId="22" fillId="2" borderId="0" xfId="0" applyFont="1" applyFill="1" applyAlignment="1">
      <alignment horizontal="left"/>
    </xf>
    <xf numFmtId="0" fontId="33" fillId="2" borderId="0" xfId="0" applyFont="1" applyFill="1" applyBorder="1" applyAlignment="1">
      <alignment vertical="top" wrapText="1"/>
    </xf>
    <xf numFmtId="0" fontId="22" fillId="2" borderId="0" xfId="0" applyFont="1" applyFill="1" applyBorder="1" applyProtection="1"/>
    <xf numFmtId="0" fontId="24" fillId="2" borderId="0" xfId="3" applyNumberFormat="1" applyFont="1" applyFill="1" applyBorder="1" applyAlignment="1" applyProtection="1">
      <alignment horizontal="centerContinuous" vertical="center"/>
    </xf>
    <xf numFmtId="0" fontId="24" fillId="2" borderId="0" xfId="0" applyFont="1" applyFill="1" applyBorder="1" applyAlignment="1" applyProtection="1">
      <alignment horizontal="centerContinuous"/>
    </xf>
    <xf numFmtId="164" fontId="33" fillId="2" borderId="0" xfId="3" applyFont="1" applyFill="1" applyBorder="1" applyProtection="1"/>
    <xf numFmtId="0" fontId="31" fillId="2" borderId="15" xfId="0" applyFont="1" applyFill="1" applyBorder="1" applyAlignment="1" applyProtection="1"/>
    <xf numFmtId="0" fontId="24" fillId="2" borderId="0" xfId="0" applyFont="1" applyFill="1" applyBorder="1" applyAlignment="1" applyProtection="1">
      <alignment vertical="top"/>
    </xf>
    <xf numFmtId="0" fontId="22" fillId="2" borderId="16" xfId="0" applyFont="1" applyFill="1" applyBorder="1" applyAlignment="1" applyProtection="1">
      <alignment vertical="top"/>
    </xf>
    <xf numFmtId="3" fontId="24" fillId="2" borderId="0" xfId="0" applyNumberFormat="1" applyFont="1" applyFill="1" applyBorder="1" applyAlignment="1" applyProtection="1">
      <alignment horizontal="center" vertical="top"/>
      <protection locked="0"/>
    </xf>
    <xf numFmtId="3" fontId="47" fillId="2" borderId="0" xfId="0" applyNumberFormat="1" applyFont="1" applyFill="1" applyBorder="1" applyAlignment="1" applyProtection="1">
      <alignment horizontal="right" vertical="top"/>
    </xf>
    <xf numFmtId="0" fontId="22" fillId="2" borderId="15" xfId="0" applyFont="1" applyFill="1" applyBorder="1" applyAlignment="1" applyProtection="1"/>
    <xf numFmtId="0" fontId="44" fillId="2" borderId="0" xfId="0" applyFont="1" applyFill="1" applyBorder="1" applyAlignment="1" applyProtection="1">
      <alignment vertical="top"/>
    </xf>
    <xf numFmtId="3" fontId="33" fillId="2" borderId="0" xfId="0" applyNumberFormat="1" applyFont="1" applyFill="1" applyBorder="1" applyAlignment="1" applyProtection="1">
      <alignment horizontal="center" vertical="top"/>
      <protection locked="0"/>
    </xf>
    <xf numFmtId="3" fontId="46" fillId="2" borderId="0" xfId="0" applyNumberFormat="1" applyFont="1" applyFill="1" applyBorder="1" applyAlignment="1" applyProtection="1">
      <alignment horizontal="right" vertical="top"/>
      <protection locked="0"/>
    </xf>
    <xf numFmtId="0" fontId="33" fillId="2" borderId="0" xfId="0" applyFont="1" applyFill="1" applyBorder="1" applyAlignment="1" applyProtection="1">
      <alignment vertical="top"/>
    </xf>
    <xf numFmtId="0" fontId="24" fillId="2" borderId="0" xfId="0" applyFont="1" applyFill="1" applyBorder="1" applyAlignment="1" applyProtection="1">
      <alignment horizontal="center" vertical="top"/>
      <protection locked="0"/>
    </xf>
    <xf numFmtId="0" fontId="47" fillId="2" borderId="0" xfId="0" applyFont="1" applyFill="1" applyBorder="1" applyAlignment="1" applyProtection="1">
      <alignment horizontal="right" vertical="top"/>
      <protection locked="0"/>
    </xf>
    <xf numFmtId="0" fontId="31" fillId="2" borderId="16" xfId="0" applyFont="1" applyFill="1" applyBorder="1" applyAlignment="1" applyProtection="1">
      <alignment vertical="top"/>
    </xf>
    <xf numFmtId="0" fontId="22" fillId="2" borderId="0" xfId="0" applyFont="1" applyFill="1" applyBorder="1" applyAlignment="1" applyProtection="1">
      <alignment vertical="top"/>
    </xf>
    <xf numFmtId="0" fontId="24" fillId="2" borderId="0" xfId="0" applyFont="1" applyFill="1" applyBorder="1" applyAlignment="1" applyProtection="1">
      <alignment horizontal="center" vertical="top"/>
    </xf>
    <xf numFmtId="0" fontId="47" fillId="2" borderId="0" xfId="0" applyFont="1" applyFill="1" applyBorder="1" applyAlignment="1" applyProtection="1">
      <alignment horizontal="right" vertical="top"/>
    </xf>
    <xf numFmtId="0" fontId="22" fillId="2" borderId="0" xfId="0" applyFont="1" applyFill="1" applyBorder="1" applyAlignment="1" applyProtection="1">
      <alignment horizontal="center" vertical="top"/>
      <protection locked="0"/>
    </xf>
    <xf numFmtId="0" fontId="22" fillId="2" borderId="0" xfId="0" applyFont="1" applyFill="1" applyProtection="1"/>
    <xf numFmtId="43" fontId="33" fillId="2" borderId="0" xfId="1" applyFont="1" applyFill="1" applyBorder="1" applyProtection="1"/>
    <xf numFmtId="0" fontId="24" fillId="2" borderId="0" xfId="0" applyFont="1" applyFill="1" applyBorder="1" applyAlignment="1" applyProtection="1">
      <alignment horizontal="right" vertical="top"/>
    </xf>
    <xf numFmtId="0" fontId="33" fillId="2" borderId="0" xfId="0" applyFont="1" applyFill="1" applyBorder="1" applyAlignment="1" applyProtection="1">
      <alignment horizontal="right"/>
    </xf>
    <xf numFmtId="43" fontId="33" fillId="2" borderId="0" xfId="1" applyFont="1" applyFill="1" applyBorder="1" applyAlignment="1" applyProtection="1">
      <alignment vertical="top"/>
    </xf>
    <xf numFmtId="0" fontId="22" fillId="2" borderId="0" xfId="0" applyFont="1" applyFill="1" applyBorder="1" applyAlignment="1" applyProtection="1"/>
    <xf numFmtId="165" fontId="40" fillId="3" borderId="29" xfId="1" applyNumberFormat="1" applyFont="1" applyFill="1" applyBorder="1" applyAlignment="1">
      <alignment horizontal="center" vertical="center" wrapText="1"/>
    </xf>
    <xf numFmtId="0" fontId="31" fillId="2" borderId="31" xfId="0" applyFont="1" applyFill="1" applyBorder="1" applyAlignment="1" applyProtection="1"/>
    <xf numFmtId="0" fontId="24" fillId="2" borderId="32" xfId="0" applyFont="1" applyFill="1" applyBorder="1" applyAlignment="1" applyProtection="1">
      <alignment vertical="top"/>
    </xf>
    <xf numFmtId="3" fontId="24" fillId="2" borderId="32" xfId="0" applyNumberFormat="1" applyFont="1" applyFill="1" applyBorder="1" applyAlignment="1" applyProtection="1">
      <alignment horizontal="center" vertical="top"/>
      <protection locked="0"/>
    </xf>
    <xf numFmtId="3" fontId="47" fillId="2" borderId="32" xfId="0" applyNumberFormat="1" applyFont="1" applyFill="1" applyBorder="1" applyAlignment="1" applyProtection="1">
      <alignment horizontal="right" vertical="top"/>
    </xf>
    <xf numFmtId="0" fontId="31" fillId="2" borderId="33" xfId="0" applyFont="1" applyFill="1" applyBorder="1" applyAlignment="1" applyProtection="1">
      <alignment vertical="top"/>
    </xf>
    <xf numFmtId="0" fontId="22" fillId="2" borderId="17" xfId="0" applyFont="1" applyFill="1" applyBorder="1" applyAlignment="1" applyProtection="1"/>
    <xf numFmtId="0" fontId="44" fillId="2" borderId="18" xfId="0" applyFont="1" applyFill="1" applyBorder="1" applyAlignment="1" applyProtection="1">
      <alignment vertical="top"/>
    </xf>
    <xf numFmtId="0" fontId="33" fillId="2" borderId="18" xfId="0" applyFont="1" applyFill="1" applyBorder="1" applyAlignment="1" applyProtection="1">
      <alignment vertical="top"/>
    </xf>
    <xf numFmtId="0" fontId="24" fillId="2" borderId="18" xfId="0" applyFont="1" applyFill="1" applyBorder="1" applyAlignment="1" applyProtection="1">
      <alignment vertical="top"/>
    </xf>
    <xf numFmtId="0" fontId="24" fillId="2" borderId="18" xfId="0" applyFont="1" applyFill="1" applyBorder="1" applyAlignment="1" applyProtection="1">
      <alignment horizontal="center" vertical="top"/>
    </xf>
    <xf numFmtId="0" fontId="47" fillId="2" borderId="18" xfId="0" applyFont="1" applyFill="1" applyBorder="1" applyAlignment="1" applyProtection="1">
      <alignment horizontal="right" vertical="top"/>
    </xf>
    <xf numFmtId="0" fontId="22" fillId="2" borderId="19" xfId="0" applyFont="1" applyFill="1" applyBorder="1" applyAlignment="1" applyProtection="1">
      <alignment vertical="top"/>
    </xf>
    <xf numFmtId="0" fontId="47" fillId="2" borderId="0" xfId="0" applyFont="1" applyFill="1" applyBorder="1" applyAlignment="1"/>
    <xf numFmtId="0" fontId="53" fillId="2" borderId="0" xfId="0" applyFont="1" applyFill="1" applyBorder="1" applyAlignment="1" applyProtection="1">
      <alignment horizontal="left" vertical="top"/>
    </xf>
    <xf numFmtId="0" fontId="53" fillId="2" borderId="0" xfId="0" applyFont="1" applyFill="1" applyBorder="1" applyAlignment="1" applyProtection="1">
      <alignment vertical="top"/>
    </xf>
    <xf numFmtId="3" fontId="5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4" fillId="3" borderId="8" xfId="2" applyFont="1" applyFill="1" applyBorder="1" applyAlignment="1" applyProtection="1">
      <alignment horizontal="center" vertical="center" wrapText="1"/>
    </xf>
    <xf numFmtId="0" fontId="55" fillId="2" borderId="0" xfId="0" applyFont="1" applyFill="1" applyBorder="1" applyProtection="1"/>
    <xf numFmtId="0" fontId="56" fillId="35" borderId="13" xfId="3" applyNumberFormat="1" applyFont="1" applyFill="1" applyBorder="1" applyAlignment="1" applyProtection="1">
      <alignment horizontal="left" vertical="center"/>
    </xf>
    <xf numFmtId="0" fontId="56" fillId="35" borderId="2" xfId="0" applyFont="1" applyFill="1" applyBorder="1" applyAlignment="1" applyProtection="1">
      <alignment horizontal="left" vertical="top"/>
    </xf>
    <xf numFmtId="0" fontId="56" fillId="35" borderId="2" xfId="3" applyNumberFormat="1" applyFont="1" applyFill="1" applyBorder="1" applyAlignment="1" applyProtection="1">
      <alignment vertical="top"/>
    </xf>
    <xf numFmtId="3" fontId="57" fillId="35" borderId="2" xfId="3" applyNumberFormat="1" applyFont="1" applyFill="1" applyBorder="1" applyAlignment="1" applyProtection="1">
      <alignment vertical="top"/>
    </xf>
    <xf numFmtId="0" fontId="56" fillId="35" borderId="14" xfId="3" applyNumberFormat="1" applyFont="1" applyFill="1" applyBorder="1" applyAlignment="1" applyProtection="1">
      <alignment vertical="top"/>
    </xf>
    <xf numFmtId="0" fontId="60" fillId="2" borderId="15" xfId="0" applyFont="1" applyFill="1" applyBorder="1" applyAlignment="1" applyProtection="1"/>
    <xf numFmtId="0" fontId="56" fillId="2" borderId="0" xfId="0" applyFont="1" applyFill="1" applyBorder="1" applyAlignment="1" applyProtection="1">
      <alignment vertical="top"/>
    </xf>
    <xf numFmtId="0" fontId="55" fillId="2" borderId="16" xfId="0" applyFont="1" applyFill="1" applyBorder="1" applyAlignment="1" applyProtection="1">
      <alignment vertical="top"/>
    </xf>
    <xf numFmtId="0" fontId="61" fillId="0" borderId="0" xfId="0" applyNumberFormat="1" applyFont="1" applyFill="1" applyBorder="1" applyAlignment="1" applyProtection="1">
      <alignment horizontal="left" vertical="top" wrapText="1" readingOrder="1"/>
    </xf>
    <xf numFmtId="3" fontId="56" fillId="2" borderId="0" xfId="0" applyNumberFormat="1" applyFont="1" applyFill="1" applyBorder="1" applyAlignment="1" applyProtection="1">
      <alignment horizontal="center" vertical="top"/>
      <protection locked="0"/>
    </xf>
    <xf numFmtId="3" fontId="57" fillId="2" borderId="0" xfId="0" applyNumberFormat="1" applyFont="1" applyFill="1" applyBorder="1" applyAlignment="1" applyProtection="1">
      <alignment horizontal="right" vertical="top"/>
    </xf>
    <xf numFmtId="0" fontId="55" fillId="2" borderId="15" xfId="0" applyFont="1" applyFill="1" applyBorder="1" applyAlignment="1" applyProtection="1"/>
    <xf numFmtId="0" fontId="62" fillId="2" borderId="0" xfId="0" applyFont="1" applyFill="1" applyBorder="1" applyAlignment="1" applyProtection="1">
      <alignment vertical="top"/>
    </xf>
    <xf numFmtId="0" fontId="56" fillId="2" borderId="0" xfId="0" applyFont="1" applyFill="1" applyBorder="1" applyAlignment="1" applyProtection="1">
      <alignment horizontal="center" vertical="top"/>
      <protection locked="0"/>
    </xf>
    <xf numFmtId="0" fontId="57" fillId="2" borderId="0" xfId="0" applyFont="1" applyFill="1" applyBorder="1" applyAlignment="1" applyProtection="1">
      <alignment horizontal="right" vertical="top"/>
      <protection locked="0"/>
    </xf>
    <xf numFmtId="0" fontId="60" fillId="2" borderId="16" xfId="0" applyFont="1" applyFill="1" applyBorder="1" applyAlignment="1" applyProtection="1">
      <alignment vertical="top"/>
    </xf>
    <xf numFmtId="0" fontId="55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56" fillId="2" borderId="0" xfId="0" applyFont="1" applyFill="1" applyBorder="1" applyAlignment="1" applyProtection="1">
      <alignment horizontal="center" vertical="top"/>
    </xf>
    <xf numFmtId="0" fontId="57" fillId="2" borderId="0" xfId="0" applyFont="1" applyFill="1" applyBorder="1" applyAlignment="1" applyProtection="1">
      <alignment horizontal="right" vertical="top"/>
    </xf>
    <xf numFmtId="0" fontId="63" fillId="2" borderId="15" xfId="0" applyFont="1" applyFill="1" applyBorder="1" applyAlignment="1" applyProtection="1"/>
    <xf numFmtId="0" fontId="64" fillId="2" borderId="0" xfId="0" applyFont="1" applyFill="1" applyBorder="1" applyAlignment="1" applyProtection="1">
      <alignment vertical="top"/>
    </xf>
    <xf numFmtId="3" fontId="64" fillId="2" borderId="0" xfId="0" applyNumberFormat="1" applyFont="1" applyFill="1" applyBorder="1" applyAlignment="1" applyProtection="1">
      <alignment horizontal="center" vertical="top"/>
      <protection locked="0"/>
    </xf>
    <xf numFmtId="3" fontId="65" fillId="2" borderId="0" xfId="0" applyNumberFormat="1" applyFont="1" applyFill="1" applyBorder="1" applyAlignment="1" applyProtection="1">
      <alignment horizontal="right" vertical="top"/>
    </xf>
    <xf numFmtId="0" fontId="63" fillId="2" borderId="16" xfId="0" applyFont="1" applyFill="1" applyBorder="1" applyAlignment="1" applyProtection="1">
      <alignment vertical="top"/>
    </xf>
    <xf numFmtId="0" fontId="56" fillId="2" borderId="0" xfId="0" applyFont="1" applyFill="1" applyBorder="1" applyAlignment="1" applyProtection="1">
      <alignment horizontal="left" vertical="top"/>
    </xf>
    <xf numFmtId="3" fontId="64" fillId="2" borderId="0" xfId="0" applyNumberFormat="1" applyFont="1" applyFill="1" applyBorder="1" applyAlignment="1" applyProtection="1">
      <alignment horizontal="center" vertical="top"/>
    </xf>
    <xf numFmtId="0" fontId="56" fillId="35" borderId="13" xfId="3" applyNumberFormat="1" applyFont="1" applyFill="1" applyBorder="1" applyAlignment="1" applyProtection="1">
      <alignment vertical="center"/>
    </xf>
    <xf numFmtId="0" fontId="56" fillId="35" borderId="0" xfId="0" applyFont="1" applyFill="1" applyBorder="1" applyAlignment="1" applyProtection="1">
      <alignment vertical="top"/>
    </xf>
    <xf numFmtId="3" fontId="53" fillId="35" borderId="0" xfId="0" applyNumberFormat="1" applyFont="1" applyFill="1" applyBorder="1" applyAlignment="1" applyProtection="1">
      <alignment horizontal="center" vertical="top"/>
      <protection locked="0"/>
    </xf>
    <xf numFmtId="3" fontId="57" fillId="35" borderId="0" xfId="0" applyNumberFormat="1" applyFont="1" applyFill="1" applyBorder="1" applyAlignment="1" applyProtection="1">
      <alignment horizontal="right" vertical="top"/>
    </xf>
    <xf numFmtId="0" fontId="55" fillId="35" borderId="16" xfId="0" applyFont="1" applyFill="1" applyBorder="1" applyAlignment="1" applyProtection="1">
      <alignment vertical="top"/>
    </xf>
    <xf numFmtId="0" fontId="67" fillId="3" borderId="18" xfId="0" applyFont="1" applyFill="1" applyBorder="1" applyAlignment="1" applyProtection="1">
      <alignment horizontal="left" vertical="top"/>
    </xf>
    <xf numFmtId="0" fontId="67" fillId="3" borderId="18" xfId="0" applyFont="1" applyFill="1" applyBorder="1" applyAlignment="1" applyProtection="1">
      <alignment vertical="top"/>
    </xf>
    <xf numFmtId="3" fontId="67" fillId="3" borderId="18" xfId="0" applyNumberFormat="1" applyFont="1" applyFill="1" applyBorder="1" applyAlignment="1" applyProtection="1">
      <alignment horizontal="center" vertical="top"/>
    </xf>
    <xf numFmtId="3" fontId="68" fillId="3" borderId="18" xfId="0" applyNumberFormat="1" applyFont="1" applyFill="1" applyBorder="1" applyAlignment="1" applyProtection="1">
      <alignment horizontal="right" vertical="top"/>
    </xf>
    <xf numFmtId="0" fontId="67" fillId="3" borderId="19" xfId="0" applyFont="1" applyFill="1" applyBorder="1" applyAlignment="1" applyProtection="1">
      <alignment vertical="top"/>
    </xf>
    <xf numFmtId="0" fontId="55" fillId="2" borderId="0" xfId="0" applyFont="1" applyFill="1" applyProtection="1"/>
    <xf numFmtId="0" fontId="55" fillId="2" borderId="0" xfId="0" applyFont="1" applyFill="1" applyBorder="1" applyAlignment="1" applyProtection="1"/>
    <xf numFmtId="164" fontId="53" fillId="2" borderId="0" xfId="3" applyFont="1" applyFill="1" applyBorder="1" applyProtection="1"/>
    <xf numFmtId="3" fontId="19" fillId="2" borderId="18" xfId="0" applyNumberFormat="1" applyFont="1" applyFill="1" applyBorder="1" applyAlignment="1" applyProtection="1">
      <alignment horizontal="right" vertical="center"/>
      <protection locked="0"/>
    </xf>
    <xf numFmtId="0" fontId="61" fillId="0" borderId="0" xfId="0" applyNumberFormat="1" applyFont="1" applyFill="1" applyBorder="1" applyAlignment="1" applyProtection="1">
      <alignment horizontal="right" vertical="top" wrapText="1" readingOrder="1"/>
    </xf>
    <xf numFmtId="0" fontId="28" fillId="2" borderId="0" xfId="0" applyFont="1" applyFill="1" applyBorder="1" applyAlignment="1">
      <alignment vertical="top" wrapText="1"/>
    </xf>
    <xf numFmtId="0" fontId="28" fillId="2" borderId="0" xfId="2" applyFont="1" applyFill="1" applyBorder="1" applyAlignment="1" applyProtection="1">
      <alignment horizontal="center"/>
    </xf>
    <xf numFmtId="0" fontId="29" fillId="2" borderId="0" xfId="0" applyFont="1" applyFill="1" applyBorder="1"/>
    <xf numFmtId="0" fontId="29" fillId="2" borderId="18" xfId="0" applyFont="1" applyFill="1" applyBorder="1"/>
    <xf numFmtId="0" fontId="29" fillId="2" borderId="18" xfId="0" applyFont="1" applyFill="1" applyBorder="1" applyAlignment="1">
      <alignment vertical="top"/>
    </xf>
    <xf numFmtId="0" fontId="28" fillId="2" borderId="0" xfId="0" applyFont="1" applyFill="1" applyBorder="1" applyAlignment="1">
      <alignment vertical="top" wrapText="1"/>
    </xf>
    <xf numFmtId="0" fontId="56" fillId="2" borderId="0" xfId="0" applyFont="1" applyFill="1" applyBorder="1" applyAlignment="1" applyProtection="1">
      <alignment horizontal="left" vertical="top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>
      <alignment horizontal="left" vertical="top" wrapText="1"/>
    </xf>
    <xf numFmtId="0" fontId="43" fillId="3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left" vertical="top" wrapText="1"/>
    </xf>
    <xf numFmtId="0" fontId="30" fillId="2" borderId="0" xfId="0" applyFont="1" applyFill="1" applyBorder="1" applyAlignment="1">
      <alignment horizontal="left" vertical="top" wrapText="1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Border="1" applyAlignment="1" applyProtection="1">
      <alignment horizontal="left" vertical="top"/>
    </xf>
    <xf numFmtId="0" fontId="0" fillId="2" borderId="0" xfId="0" applyFill="1"/>
    <xf numFmtId="3" fontId="0" fillId="2" borderId="0" xfId="0" applyNumberFormat="1" applyFill="1"/>
    <xf numFmtId="0" fontId="28" fillId="2" borderId="0" xfId="0" applyFont="1" applyFill="1" applyBorder="1" applyAlignment="1">
      <alignment vertical="top" wrapText="1"/>
    </xf>
    <xf numFmtId="3" fontId="28" fillId="2" borderId="0" xfId="0" applyNumberFormat="1" applyFont="1" applyFill="1" applyBorder="1" applyAlignment="1" applyProtection="1">
      <alignment horizontal="right" vertical="center"/>
      <protection locked="0"/>
    </xf>
    <xf numFmtId="3" fontId="29" fillId="2" borderId="0" xfId="0" applyNumberFormat="1" applyFont="1" applyFill="1" applyBorder="1" applyAlignment="1" applyProtection="1">
      <alignment horizontal="right" vertical="top"/>
      <protection locked="0"/>
    </xf>
    <xf numFmtId="0" fontId="29" fillId="2" borderId="0" xfId="0" applyFont="1" applyFill="1" applyBorder="1" applyAlignment="1">
      <alignment horizontal="left" wrapText="1"/>
    </xf>
    <xf numFmtId="3" fontId="48" fillId="2" borderId="0" xfId="0" applyNumberFormat="1" applyFont="1" applyFill="1"/>
    <xf numFmtId="0" fontId="57" fillId="2" borderId="0" xfId="0" applyNumberFormat="1" applyFont="1" applyFill="1" applyBorder="1" applyAlignment="1" applyProtection="1">
      <alignment horizontal="right" vertical="top"/>
    </xf>
    <xf numFmtId="0" fontId="56" fillId="2" borderId="0" xfId="0" applyFont="1" applyFill="1" applyBorder="1" applyAlignment="1" applyProtection="1">
      <alignment horizontal="left" vertical="top"/>
    </xf>
    <xf numFmtId="0" fontId="33" fillId="2" borderId="0" xfId="0" applyFont="1" applyFill="1" applyBorder="1" applyAlignment="1" applyProtection="1">
      <alignment horizontal="left" vertical="top"/>
    </xf>
    <xf numFmtId="0" fontId="29" fillId="2" borderId="0" xfId="0" applyFont="1" applyFill="1" applyBorder="1" applyAlignment="1">
      <alignment horizontal="left" vertical="top" wrapText="1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>
      <alignment vertical="top" wrapText="1"/>
    </xf>
    <xf numFmtId="0" fontId="28" fillId="2" borderId="0" xfId="2" applyFont="1" applyFill="1" applyBorder="1" applyAlignment="1">
      <alignment horizontal="left" vertical="top"/>
    </xf>
    <xf numFmtId="0" fontId="29" fillId="2" borderId="0" xfId="2" applyFont="1" applyFill="1" applyBorder="1" applyAlignment="1">
      <alignment horizontal="left" vertical="top"/>
    </xf>
    <xf numFmtId="3" fontId="28" fillId="2" borderId="0" xfId="2" applyNumberFormat="1" applyFont="1" applyFill="1" applyBorder="1" applyAlignment="1" applyProtection="1">
      <alignment vertical="top"/>
      <protection locked="0"/>
    </xf>
    <xf numFmtId="0" fontId="22" fillId="2" borderId="0" xfId="0" applyFont="1" applyFill="1" applyAlignment="1">
      <alignment horizontal="left" vertical="center"/>
    </xf>
    <xf numFmtId="3" fontId="29" fillId="2" borderId="18" xfId="0" applyNumberFormat="1" applyFont="1" applyFill="1" applyBorder="1"/>
    <xf numFmtId="0" fontId="21" fillId="2" borderId="0" xfId="0" applyFont="1" applyFill="1" applyBorder="1" applyAlignment="1"/>
    <xf numFmtId="3" fontId="29" fillId="2" borderId="0" xfId="1" applyNumberFormat="1" applyFont="1" applyFill="1" applyBorder="1" applyAlignment="1" applyProtection="1">
      <alignment vertical="center"/>
      <protection locked="0"/>
    </xf>
    <xf numFmtId="169" fontId="69" fillId="0" borderId="0" xfId="0" applyNumberFormat="1" applyFont="1" applyFill="1" applyBorder="1" applyAlignment="1" applyProtection="1">
      <alignment horizontal="right" vertical="top" wrapText="1" readingOrder="1"/>
    </xf>
    <xf numFmtId="169" fontId="70" fillId="0" borderId="0" xfId="0" applyNumberFormat="1" applyFont="1" applyFill="1" applyBorder="1" applyAlignment="1" applyProtection="1">
      <alignment horizontal="right" vertical="top" wrapText="1" readingOrder="1"/>
    </xf>
    <xf numFmtId="0" fontId="29" fillId="2" borderId="0" xfId="0" applyFont="1" applyFill="1" applyBorder="1" applyAlignment="1">
      <alignment horizontal="left" vertical="top" wrapText="1"/>
    </xf>
    <xf numFmtId="0" fontId="27" fillId="3" borderId="6" xfId="0" applyFont="1" applyFill="1" applyBorder="1" applyAlignment="1">
      <alignment horizontal="center"/>
    </xf>
    <xf numFmtId="0" fontId="27" fillId="3" borderId="7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165" fontId="27" fillId="3" borderId="6" xfId="1" applyNumberFormat="1" applyFont="1" applyFill="1" applyBorder="1" applyAlignment="1">
      <alignment horizontal="center"/>
    </xf>
    <xf numFmtId="165" fontId="27" fillId="3" borderId="8" xfId="1" applyNumberFormat="1" applyFont="1" applyFill="1" applyBorder="1" applyAlignment="1">
      <alignment horizontal="center"/>
    </xf>
    <xf numFmtId="0" fontId="30" fillId="2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left" vertical="top" wrapText="1"/>
    </xf>
    <xf numFmtId="0" fontId="33" fillId="2" borderId="0" xfId="0" applyFont="1" applyFill="1" applyBorder="1" applyAlignment="1">
      <alignment horizontal="left" vertical="top"/>
    </xf>
    <xf numFmtId="0" fontId="33" fillId="2" borderId="0" xfId="0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 applyProtection="1">
      <alignment horizontal="center"/>
      <protection locked="0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Border="1" applyAlignment="1" applyProtection="1">
      <alignment horizontal="center" vertical="top" wrapText="1"/>
      <protection locked="0"/>
    </xf>
    <xf numFmtId="0" fontId="26" fillId="3" borderId="1" xfId="2" applyFont="1" applyFill="1" applyBorder="1" applyAlignment="1">
      <alignment horizontal="center" vertical="center"/>
    </xf>
    <xf numFmtId="0" fontId="26" fillId="3" borderId="9" xfId="2" applyFont="1" applyFill="1" applyBorder="1" applyAlignment="1">
      <alignment horizontal="center" vertical="center"/>
    </xf>
    <xf numFmtId="0" fontId="27" fillId="3" borderId="2" xfId="2" applyFont="1" applyFill="1" applyBorder="1" applyAlignment="1">
      <alignment horizontal="center" vertical="center"/>
    </xf>
    <xf numFmtId="0" fontId="27" fillId="3" borderId="10" xfId="2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/>
    </xf>
    <xf numFmtId="0" fontId="27" fillId="3" borderId="1" xfId="2" applyFont="1" applyFill="1" applyBorder="1" applyAlignment="1">
      <alignment horizontal="right" vertical="top"/>
    </xf>
    <xf numFmtId="0" fontId="27" fillId="3" borderId="9" xfId="2" applyFont="1" applyFill="1" applyBorder="1" applyAlignment="1">
      <alignment horizontal="right" vertical="top"/>
    </xf>
    <xf numFmtId="0" fontId="27" fillId="3" borderId="5" xfId="2" applyFont="1" applyFill="1" applyBorder="1" applyAlignment="1">
      <alignment horizontal="center" vertical="center"/>
    </xf>
    <xf numFmtId="0" fontId="27" fillId="3" borderId="12" xfId="2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2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 vertical="center" wrapText="1"/>
    </xf>
    <xf numFmtId="0" fontId="27" fillId="3" borderId="0" xfId="2" applyFont="1" applyFill="1" applyBorder="1" applyAlignment="1">
      <alignment horizontal="center" vertical="center"/>
    </xf>
    <xf numFmtId="0" fontId="27" fillId="3" borderId="4" xfId="2" applyFont="1" applyFill="1" applyBorder="1" applyAlignment="1">
      <alignment horizontal="center" vertical="center"/>
    </xf>
    <xf numFmtId="0" fontId="27" fillId="3" borderId="6" xfId="2" applyFont="1" applyFill="1" applyBorder="1" applyAlignment="1">
      <alignment horizontal="center" vertical="center"/>
    </xf>
    <xf numFmtId="0" fontId="27" fillId="3" borderId="8" xfId="2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top" wrapText="1"/>
    </xf>
    <xf numFmtId="0" fontId="29" fillId="2" borderId="0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wrapText="1"/>
    </xf>
    <xf numFmtId="0" fontId="30" fillId="2" borderId="0" xfId="0" applyFont="1" applyFill="1" applyBorder="1" applyAlignment="1">
      <alignment vertical="top" wrapText="1"/>
    </xf>
    <xf numFmtId="0" fontId="29" fillId="2" borderId="0" xfId="0" applyFont="1" applyFill="1" applyBorder="1" applyAlignment="1">
      <alignment horizontal="justify" vertical="top" wrapText="1"/>
    </xf>
    <xf numFmtId="3" fontId="28" fillId="2" borderId="0" xfId="0" applyNumberFormat="1" applyFont="1" applyFill="1" applyBorder="1" applyAlignment="1">
      <alignment vertical="center"/>
    </xf>
    <xf numFmtId="3" fontId="29" fillId="2" borderId="0" xfId="1" applyNumberFormat="1" applyFont="1" applyFill="1" applyBorder="1" applyAlignment="1" applyProtection="1">
      <alignment horizontal="right" vertical="center"/>
      <protection locked="0"/>
    </xf>
    <xf numFmtId="0" fontId="33" fillId="2" borderId="0" xfId="0" applyNumberFormat="1" applyFont="1" applyFill="1" applyBorder="1" applyAlignment="1" applyProtection="1">
      <alignment horizontal="left"/>
      <protection locked="0"/>
    </xf>
    <xf numFmtId="0" fontId="28" fillId="2" borderId="0" xfId="0" applyFont="1" applyFill="1" applyBorder="1" applyAlignment="1">
      <alignment horizontal="left" vertical="center" wrapText="1"/>
    </xf>
    <xf numFmtId="0" fontId="16" fillId="3" borderId="7" xfId="2" applyFont="1" applyFill="1" applyBorder="1" applyAlignment="1">
      <alignment horizontal="center" vertical="center"/>
    </xf>
    <xf numFmtId="0" fontId="16" fillId="3" borderId="8" xfId="2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 wrapText="1"/>
    </xf>
    <xf numFmtId="0" fontId="28" fillId="2" borderId="18" xfId="0" applyFont="1" applyFill="1" applyBorder="1" applyAlignment="1">
      <alignment horizontal="left" vertical="center"/>
    </xf>
    <xf numFmtId="0" fontId="43" fillId="3" borderId="7" xfId="2" applyFont="1" applyFill="1" applyBorder="1" applyAlignment="1">
      <alignment horizontal="center" vertical="center"/>
    </xf>
    <xf numFmtId="0" fontId="43" fillId="3" borderId="8" xfId="2" applyFont="1" applyFill="1" applyBorder="1" applyAlignment="1">
      <alignment horizontal="center" vertical="center"/>
    </xf>
    <xf numFmtId="0" fontId="43" fillId="3" borderId="6" xfId="2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left" vertical="top" wrapText="1"/>
    </xf>
    <xf numFmtId="0" fontId="28" fillId="2" borderId="0" xfId="2" applyFont="1" applyFill="1" applyBorder="1" applyAlignment="1">
      <alignment horizontal="left" vertical="top"/>
    </xf>
    <xf numFmtId="0" fontId="29" fillId="2" borderId="0" xfId="2" applyFont="1" applyFill="1" applyBorder="1" applyAlignment="1">
      <alignment horizontal="left" vertical="top" wrapText="1"/>
    </xf>
    <xf numFmtId="0" fontId="29" fillId="2" borderId="0" xfId="2" applyFont="1" applyFill="1" applyBorder="1" applyAlignment="1">
      <alignment horizontal="left" vertical="top"/>
    </xf>
    <xf numFmtId="0" fontId="43" fillId="3" borderId="7" xfId="0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/>
    </xf>
    <xf numFmtId="0" fontId="22" fillId="2" borderId="17" xfId="0" applyFont="1" applyFill="1" applyBorder="1" applyAlignment="1">
      <alignment horizontal="center" vertical="top"/>
    </xf>
    <xf numFmtId="0" fontId="22" fillId="2" borderId="18" xfId="0" applyFont="1" applyFill="1" applyBorder="1" applyAlignment="1">
      <alignment horizontal="center" vertical="top"/>
    </xf>
    <xf numFmtId="0" fontId="22" fillId="2" borderId="19" xfId="0" applyFont="1" applyFill="1" applyBorder="1" applyAlignment="1">
      <alignment horizontal="center" vertical="top"/>
    </xf>
    <xf numFmtId="0" fontId="33" fillId="2" borderId="0" xfId="0" applyFont="1" applyFill="1" applyBorder="1" applyAlignment="1">
      <alignment horizontal="left" vertical="top" wrapText="1"/>
    </xf>
    <xf numFmtId="168" fontId="49" fillId="0" borderId="0" xfId="0" applyNumberFormat="1" applyFont="1" applyFill="1" applyBorder="1" applyAlignment="1" applyProtection="1">
      <alignment horizontal="right" vertical="top" wrapText="1" readingOrder="1"/>
    </xf>
    <xf numFmtId="0" fontId="49" fillId="0" borderId="0" xfId="0" applyNumberFormat="1" applyFont="1" applyFill="1" applyBorder="1" applyAlignment="1" applyProtection="1">
      <alignment horizontal="left" vertical="top" wrapText="1" readingOrder="1"/>
    </xf>
    <xf numFmtId="168" fontId="50" fillId="0" borderId="0" xfId="0" applyNumberFormat="1" applyFont="1" applyFill="1" applyBorder="1" applyAlignment="1" applyProtection="1">
      <alignment horizontal="right" vertical="top" wrapText="1" readingOrder="1"/>
    </xf>
    <xf numFmtId="0" fontId="24" fillId="2" borderId="0" xfId="3" applyNumberFormat="1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 vertical="center" wrapText="1"/>
    </xf>
    <xf numFmtId="0" fontId="27" fillId="3" borderId="2" xfId="2" applyFont="1" applyFill="1" applyBorder="1" applyAlignment="1">
      <alignment horizontal="center" vertical="center" wrapText="1"/>
    </xf>
    <xf numFmtId="0" fontId="27" fillId="3" borderId="5" xfId="2" applyFont="1" applyFill="1" applyBorder="1" applyAlignment="1">
      <alignment horizontal="center" vertical="center" wrapText="1"/>
    </xf>
    <xf numFmtId="0" fontId="27" fillId="3" borderId="9" xfId="2" applyFont="1" applyFill="1" applyBorder="1" applyAlignment="1">
      <alignment horizontal="center" vertical="center" wrapText="1"/>
    </xf>
    <xf numFmtId="0" fontId="27" fillId="3" borderId="10" xfId="2" applyFont="1" applyFill="1" applyBorder="1" applyAlignment="1">
      <alignment horizontal="center" vertical="center" wrapText="1"/>
    </xf>
    <xf numFmtId="0" fontId="27" fillId="3" borderId="12" xfId="2" applyFont="1" applyFill="1" applyBorder="1" applyAlignment="1">
      <alignment horizontal="center" vertical="center" wrapText="1"/>
    </xf>
    <xf numFmtId="0" fontId="24" fillId="2" borderId="13" xfId="3" applyNumberFormat="1" applyFont="1" applyFill="1" applyBorder="1" applyAlignment="1">
      <alignment horizontal="center" vertical="center"/>
    </xf>
    <xf numFmtId="0" fontId="24" fillId="2" borderId="2" xfId="3" applyNumberFormat="1" applyFont="1" applyFill="1" applyBorder="1" applyAlignment="1">
      <alignment horizontal="center" vertical="center"/>
    </xf>
    <xf numFmtId="0" fontId="24" fillId="2" borderId="14" xfId="3" applyNumberFormat="1" applyFont="1" applyFill="1" applyBorder="1" applyAlignment="1">
      <alignment horizontal="center" vertical="center"/>
    </xf>
    <xf numFmtId="0" fontId="24" fillId="2" borderId="15" xfId="3" applyNumberFormat="1" applyFont="1" applyFill="1" applyBorder="1" applyAlignment="1">
      <alignment horizontal="center" vertical="top"/>
    </xf>
    <xf numFmtId="0" fontId="24" fillId="2" borderId="0" xfId="3" applyNumberFormat="1" applyFont="1" applyFill="1" applyBorder="1" applyAlignment="1">
      <alignment horizontal="center" vertical="top"/>
    </xf>
    <xf numFmtId="0" fontId="24" fillId="2" borderId="16" xfId="3" applyNumberFormat="1" applyFont="1" applyFill="1" applyBorder="1" applyAlignment="1">
      <alignment horizontal="center" vertical="top"/>
    </xf>
    <xf numFmtId="0" fontId="19" fillId="2" borderId="0" xfId="0" applyFont="1" applyFill="1" applyBorder="1" applyAlignment="1">
      <alignment horizontal="left" vertical="top"/>
    </xf>
    <xf numFmtId="168" fontId="50" fillId="36" borderId="0" xfId="0" applyNumberFormat="1" applyFont="1" applyFill="1" applyBorder="1" applyAlignment="1" applyProtection="1">
      <alignment horizontal="right" vertical="top" wrapText="1" readingOrder="1"/>
    </xf>
    <xf numFmtId="0" fontId="51" fillId="36" borderId="0" xfId="0" applyNumberFormat="1" applyFont="1" applyFill="1" applyBorder="1" applyAlignment="1" applyProtection="1">
      <alignment horizontal="center" vertical="top" wrapText="1" readingOrder="1"/>
    </xf>
    <xf numFmtId="0" fontId="21" fillId="2" borderId="0" xfId="2" applyFont="1" applyFill="1" applyBorder="1" applyAlignment="1" applyProtection="1">
      <alignment horizontal="center"/>
    </xf>
    <xf numFmtId="0" fontId="53" fillId="2" borderId="0" xfId="0" applyFont="1" applyFill="1" applyBorder="1" applyAlignment="1" applyProtection="1">
      <alignment horizontal="left" vertical="top"/>
    </xf>
    <xf numFmtId="0" fontId="66" fillId="3" borderId="17" xfId="0" applyFont="1" applyFill="1" applyBorder="1" applyAlignment="1" applyProtection="1">
      <alignment horizontal="left" vertical="center"/>
    </xf>
    <xf numFmtId="0" fontId="66" fillId="3" borderId="18" xfId="0" applyFont="1" applyFill="1" applyBorder="1" applyAlignment="1" applyProtection="1">
      <alignment horizontal="left" vertical="center"/>
    </xf>
    <xf numFmtId="0" fontId="56" fillId="2" borderId="0" xfId="3" applyNumberFormat="1" applyFont="1" applyFill="1" applyBorder="1" applyAlignment="1" applyProtection="1">
      <alignment horizontal="center" vertical="center"/>
    </xf>
    <xf numFmtId="0" fontId="54" fillId="3" borderId="6" xfId="2" applyFont="1" applyFill="1" applyBorder="1" applyAlignment="1" applyProtection="1">
      <alignment horizontal="center" vertical="center" wrapText="1"/>
    </xf>
    <xf numFmtId="0" fontId="54" fillId="3" borderId="7" xfId="2" applyFont="1" applyFill="1" applyBorder="1" applyAlignment="1" applyProtection="1">
      <alignment horizontal="center" vertical="center" wrapText="1"/>
    </xf>
    <xf numFmtId="0" fontId="54" fillId="3" borderId="8" xfId="2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horizontal="right"/>
    </xf>
    <xf numFmtId="0" fontId="33" fillId="2" borderId="0" xfId="0" applyNumberFormat="1" applyFont="1" applyFill="1" applyBorder="1" applyAlignment="1" applyProtection="1">
      <alignment horizontal="left"/>
    </xf>
    <xf numFmtId="168" fontId="58" fillId="37" borderId="0" xfId="0" applyNumberFormat="1" applyFont="1" applyFill="1" applyBorder="1" applyAlignment="1" applyProtection="1">
      <alignment horizontal="right" vertical="center" wrapText="1" readingOrder="1"/>
    </xf>
    <xf numFmtId="0" fontId="59" fillId="36" borderId="0" xfId="0" applyNumberFormat="1" applyFont="1" applyFill="1" applyBorder="1" applyAlignment="1" applyProtection="1">
      <alignment horizontal="center" vertical="top" wrapText="1" readingOrder="1"/>
    </xf>
    <xf numFmtId="0" fontId="56" fillId="2" borderId="0" xfId="0" applyFont="1" applyFill="1" applyBorder="1" applyAlignment="1" applyProtection="1">
      <alignment horizontal="center" vertical="top"/>
    </xf>
    <xf numFmtId="0" fontId="61" fillId="0" borderId="0" xfId="0" applyNumberFormat="1" applyFont="1" applyFill="1" applyBorder="1" applyAlignment="1" applyProtection="1">
      <alignment horizontal="left" vertical="top" wrapText="1" readingOrder="1"/>
    </xf>
    <xf numFmtId="0" fontId="56" fillId="2" borderId="0" xfId="0" applyFont="1" applyFill="1" applyBorder="1" applyAlignment="1" applyProtection="1">
      <alignment horizontal="left" vertical="top"/>
    </xf>
    <xf numFmtId="168" fontId="61" fillId="0" borderId="0" xfId="0" applyNumberFormat="1" applyFont="1" applyFill="1" applyBorder="1" applyAlignment="1" applyProtection="1">
      <alignment horizontal="right" vertical="top" wrapText="1" readingOrder="1"/>
    </xf>
    <xf numFmtId="0" fontId="33" fillId="2" borderId="0" xfId="0" applyFont="1" applyFill="1" applyBorder="1" applyAlignment="1" applyProtection="1">
      <alignment horizontal="left" vertical="top"/>
    </xf>
    <xf numFmtId="0" fontId="58" fillId="0" borderId="0" xfId="0" applyNumberFormat="1" applyFont="1" applyFill="1" applyBorder="1" applyAlignment="1" applyProtection="1">
      <alignment horizontal="left" vertical="top" wrapText="1" readingOrder="1"/>
    </xf>
    <xf numFmtId="0" fontId="61" fillId="0" borderId="0" xfId="0" applyNumberFormat="1" applyFont="1" applyFill="1" applyBorder="1" applyAlignment="1" applyProtection="1">
      <alignment horizontal="right" vertical="top" wrapText="1" readingOrder="1"/>
    </xf>
    <xf numFmtId="0" fontId="64" fillId="2" borderId="0" xfId="0" applyFont="1" applyFill="1" applyBorder="1" applyAlignment="1" applyProtection="1">
      <alignment horizontal="left" vertical="top"/>
    </xf>
    <xf numFmtId="168" fontId="58" fillId="0" borderId="0" xfId="0" applyNumberFormat="1" applyFont="1" applyFill="1" applyBorder="1" applyAlignment="1" applyProtection="1">
      <alignment horizontal="right" vertical="top" wrapText="1" readingOrder="1"/>
    </xf>
    <xf numFmtId="0" fontId="24" fillId="2" borderId="0" xfId="0" applyFont="1" applyFill="1" applyBorder="1" applyAlignment="1" applyProtection="1">
      <alignment horizontal="left" vertical="top"/>
    </xf>
    <xf numFmtId="165" fontId="40" fillId="3" borderId="3" xfId="1" applyNumberFormat="1" applyFont="1" applyFill="1" applyBorder="1" applyAlignment="1">
      <alignment horizontal="center" vertical="center" wrapText="1"/>
    </xf>
    <xf numFmtId="165" fontId="40" fillId="3" borderId="0" xfId="1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</xf>
    <xf numFmtId="0" fontId="47" fillId="2" borderId="0" xfId="0" applyFont="1" applyFill="1" applyBorder="1" applyAlignment="1">
      <alignment horizontal="center"/>
    </xf>
    <xf numFmtId="0" fontId="24" fillId="2" borderId="32" xfId="0" applyFont="1" applyFill="1" applyBorder="1" applyAlignment="1" applyProtection="1">
      <alignment horizontal="left" vertical="top"/>
    </xf>
    <xf numFmtId="0" fontId="24" fillId="2" borderId="0" xfId="3" applyNumberFormat="1" applyFont="1" applyFill="1" applyBorder="1" applyAlignment="1" applyProtection="1">
      <alignment horizontal="center" vertical="center"/>
    </xf>
    <xf numFmtId="0" fontId="40" fillId="3" borderId="0" xfId="2" applyFont="1" applyFill="1" applyBorder="1" applyAlignment="1">
      <alignment horizontal="center" vertical="center"/>
    </xf>
    <xf numFmtId="0" fontId="40" fillId="3" borderId="4" xfId="2" applyFont="1" applyFill="1" applyBorder="1" applyAlignment="1">
      <alignment horizontal="center" vertical="center"/>
    </xf>
    <xf numFmtId="165" fontId="40" fillId="3" borderId="4" xfId="1" applyNumberFormat="1" applyFont="1" applyFill="1" applyBorder="1" applyAlignment="1">
      <alignment horizontal="center" vertical="center" wrapText="1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  <colors>
    <mruColors>
      <color rgb="FFFFFFCC"/>
      <color rgb="FFFF00FF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96950</xdr:colOff>
      <xdr:row>67</xdr:row>
      <xdr:rowOff>185398</xdr:rowOff>
    </xdr:from>
    <xdr:to>
      <xdr:col>2</xdr:col>
      <xdr:colOff>1566521</xdr:colOff>
      <xdr:row>73</xdr:row>
      <xdr:rowOff>66674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96950" y="13306086"/>
          <a:ext cx="3624602" cy="1524338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Elaboró:</a:t>
          </a: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JUAN DE DIOS FERNÁNDEZ OROZCO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COORDINADOR ADMINISTRATIVO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1651905</xdr:colOff>
      <xdr:row>67</xdr:row>
      <xdr:rowOff>181996</xdr:rowOff>
    </xdr:from>
    <xdr:to>
      <xdr:col>4</xdr:col>
      <xdr:colOff>1318530</xdr:colOff>
      <xdr:row>73</xdr:row>
      <xdr:rowOff>80962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3806936" y="13302684"/>
          <a:ext cx="3774282" cy="1542028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Vo.Bo.</a:t>
          </a: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25512</xdr:colOff>
      <xdr:row>67</xdr:row>
      <xdr:rowOff>176215</xdr:rowOff>
    </xdr:from>
    <xdr:to>
      <xdr:col>7</xdr:col>
      <xdr:colOff>1065098</xdr:colOff>
      <xdr:row>73</xdr:row>
      <xdr:rowOff>83344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7875787" y="12747122"/>
          <a:ext cx="3614476" cy="1550453"/>
        </a:xfrm>
        <a:prstGeom prst="roundRect">
          <a:avLst>
            <a:gd name="adj" fmla="val 16667"/>
          </a:avLst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Bo.</a:t>
          </a: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1211375</xdr:colOff>
      <xdr:row>68</xdr:row>
      <xdr:rowOff>35038</xdr:rowOff>
    </xdr:from>
    <xdr:to>
      <xdr:col>10</xdr:col>
      <xdr:colOff>192200</xdr:colOff>
      <xdr:row>73</xdr:row>
      <xdr:rowOff>113620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629344" y="13346226"/>
          <a:ext cx="3981450" cy="1531144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DR.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ADOLFO MÁRQUEZ VERA</a:t>
          </a:r>
        </a:p>
        <a:p>
          <a:pPr marL="0" indent="0"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DIRECTOR GENERAL</a:t>
          </a:r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238125</xdr:colOff>
      <xdr:row>1</xdr:row>
      <xdr:rowOff>59719</xdr:rowOff>
    </xdr:from>
    <xdr:to>
      <xdr:col>2</xdr:col>
      <xdr:colOff>1611094</xdr:colOff>
      <xdr:row>5</xdr:row>
      <xdr:rowOff>176069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09750"/>
          <a:ext cx="3528000" cy="1116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120762</xdr:colOff>
      <xdr:row>57</xdr:row>
      <xdr:rowOff>83343</xdr:rowOff>
    </xdr:from>
    <xdr:to>
      <xdr:col>2</xdr:col>
      <xdr:colOff>1428750</xdr:colOff>
      <xdr:row>64</xdr:row>
      <xdr:rowOff>345281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06512" y="12942093"/>
          <a:ext cx="3367769" cy="1381126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Elaboró:</a:t>
          </a:r>
        </a:p>
        <a:p>
          <a:pPr algn="ctr"/>
          <a:endParaRPr lang="es-ES" sz="10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JUAN DE DIOS FERNÁNDEZ OROZCO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COORDINADOR ADMINISTRATIVO</a:t>
          </a:r>
        </a:p>
      </xdr:txBody>
    </xdr:sp>
    <xdr:clientData/>
  </xdr:twoCellAnchor>
  <xdr:twoCellAnchor>
    <xdr:from>
      <xdr:col>2</xdr:col>
      <xdr:colOff>1666876</xdr:colOff>
      <xdr:row>57</xdr:row>
      <xdr:rowOff>47624</xdr:rowOff>
    </xdr:from>
    <xdr:to>
      <xdr:col>5</xdr:col>
      <xdr:colOff>309562</xdr:colOff>
      <xdr:row>64</xdr:row>
      <xdr:rowOff>369093</xdr:rowOff>
    </xdr:to>
    <xdr:sp macro="" textlink="">
      <xdr:nvSpPr>
        <xdr:cNvPr id="6" name="3 Rectángulo redondead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012407" y="12906374"/>
          <a:ext cx="3440905" cy="1440657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Vo.Bo.</a:t>
          </a: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61229</xdr:colOff>
      <xdr:row>57</xdr:row>
      <xdr:rowOff>83344</xdr:rowOff>
    </xdr:from>
    <xdr:to>
      <xdr:col>7</xdr:col>
      <xdr:colOff>1619248</xdr:colOff>
      <xdr:row>64</xdr:row>
      <xdr:rowOff>369095</xdr:rowOff>
    </xdr:to>
    <xdr:sp macro="" textlink="">
      <xdr:nvSpPr>
        <xdr:cNvPr id="7" name="4 Rectángulo redondead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7716948" y="12942094"/>
          <a:ext cx="3367769" cy="1404939"/>
        </a:xfrm>
        <a:prstGeom prst="roundRect">
          <a:avLst>
            <a:gd name="adj" fmla="val 16667"/>
          </a:avLst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Bo.</a:t>
          </a:r>
        </a:p>
        <a:p>
          <a:pPr algn="ctr"/>
          <a:endParaRPr lang="es-ES" sz="10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1980641</xdr:colOff>
      <xdr:row>57</xdr:row>
      <xdr:rowOff>49045</xdr:rowOff>
    </xdr:from>
    <xdr:to>
      <xdr:col>9</xdr:col>
      <xdr:colOff>1421046</xdr:colOff>
      <xdr:row>64</xdr:row>
      <xdr:rowOff>336175</xdr:rowOff>
    </xdr:to>
    <xdr:sp macro="" textlink="">
      <xdr:nvSpPr>
        <xdr:cNvPr id="9" name="5 Rectángulo redondead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435604" y="13426067"/>
          <a:ext cx="3194376" cy="1407718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DR. ADOLFO MÁRQUEZ VERA</a:t>
          </a: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DIRECTOR GENERAL</a:t>
          </a:r>
        </a:p>
        <a:p>
          <a:pPr marL="0" indent="0" algn="ctr"/>
          <a:endParaRPr lang="es-ES" sz="10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202406</xdr:colOff>
      <xdr:row>1</xdr:row>
      <xdr:rowOff>107157</xdr:rowOff>
    </xdr:from>
    <xdr:to>
      <xdr:col>2</xdr:col>
      <xdr:colOff>1384875</xdr:colOff>
      <xdr:row>6</xdr:row>
      <xdr:rowOff>152069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406" y="357188"/>
          <a:ext cx="3528000" cy="1116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50</xdr:row>
      <xdr:rowOff>66337</xdr:rowOff>
    </xdr:from>
    <xdr:to>
      <xdr:col>2</xdr:col>
      <xdr:colOff>2024063</xdr:colOff>
      <xdr:row>57</xdr:row>
      <xdr:rowOff>255134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365691" y="14600466"/>
          <a:ext cx="2687412" cy="1294378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Elaboró:</a:t>
          </a: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JUAN DE DIOS FERNÁNDEZ OROZCO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COORDINADOR ADMINISTRATIVO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2192452</xdr:colOff>
      <xdr:row>50</xdr:row>
      <xdr:rowOff>8505</xdr:rowOff>
    </xdr:from>
    <xdr:to>
      <xdr:col>3</xdr:col>
      <xdr:colOff>1046049</xdr:colOff>
      <xdr:row>57</xdr:row>
      <xdr:rowOff>221115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3221492" y="14542634"/>
          <a:ext cx="3029289" cy="1318191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Vo.Bo</a:t>
          </a:r>
          <a:r>
            <a:rPr lang="es-ES" sz="1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</a:t>
          </a: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11903</xdr:colOff>
      <xdr:row>50</xdr:row>
      <xdr:rowOff>56129</xdr:rowOff>
    </xdr:from>
    <xdr:to>
      <xdr:col>5</xdr:col>
      <xdr:colOff>1249813</xdr:colOff>
      <xdr:row>57</xdr:row>
      <xdr:rowOff>234724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6594358" y="14590258"/>
          <a:ext cx="2853759" cy="1284176"/>
        </a:xfrm>
        <a:prstGeom prst="roundRect">
          <a:avLst>
            <a:gd name="adj" fmla="val 16667"/>
          </a:avLst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Bo</a:t>
          </a:r>
          <a:r>
            <a:rPr lang="es-ES" sz="10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</a:t>
          </a: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1496785</xdr:colOff>
      <xdr:row>49</xdr:row>
      <xdr:rowOff>152401</xdr:rowOff>
    </xdr:from>
    <xdr:to>
      <xdr:col>7</xdr:col>
      <xdr:colOff>1385454</xdr:colOff>
      <xdr:row>57</xdr:row>
      <xdr:rowOff>187099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0718717" y="12592628"/>
          <a:ext cx="3309010" cy="1333562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DR. ADOLFO MÁRQUEZ VERA</a:t>
          </a: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DIRECTOR GENERAL</a:t>
          </a:r>
        </a:p>
        <a:p>
          <a:pPr marL="0" indent="0" algn="ctr"/>
          <a:endParaRPr lang="es-ES" sz="10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216477</xdr:colOff>
      <xdr:row>1</xdr:row>
      <xdr:rowOff>57727</xdr:rowOff>
    </xdr:from>
    <xdr:to>
      <xdr:col>2</xdr:col>
      <xdr:colOff>2214704</xdr:colOff>
      <xdr:row>6</xdr:row>
      <xdr:rowOff>149543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477" y="303068"/>
          <a:ext cx="3528000" cy="1116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56</xdr:row>
      <xdr:rowOff>66336</xdr:rowOff>
    </xdr:from>
    <xdr:to>
      <xdr:col>2</xdr:col>
      <xdr:colOff>2024063</xdr:colOff>
      <xdr:row>63</xdr:row>
      <xdr:rowOff>345280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28625" y="11722555"/>
          <a:ext cx="3548063" cy="1398131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Elaboró:</a:t>
          </a: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JUAN DE DIOS FERNÁNDEZ OROZCO</a:t>
          </a:r>
        </a:p>
        <a:p>
          <a:pPr algn="ctr"/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COORDINADOR ADMINISTRATIVO</a:t>
          </a:r>
          <a:endParaRPr lang="es-ES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2192452</xdr:colOff>
      <xdr:row>56</xdr:row>
      <xdr:rowOff>8505</xdr:rowOff>
    </xdr:from>
    <xdr:to>
      <xdr:col>4</xdr:col>
      <xdr:colOff>1202531</xdr:colOff>
      <xdr:row>63</xdr:row>
      <xdr:rowOff>297656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145077" y="11664724"/>
          <a:ext cx="3189173" cy="1408338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Vo.Bo.</a:t>
          </a: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130969</xdr:colOff>
      <xdr:row>56</xdr:row>
      <xdr:rowOff>8504</xdr:rowOff>
    </xdr:from>
    <xdr:to>
      <xdr:col>7</xdr:col>
      <xdr:colOff>1535905</xdr:colOff>
      <xdr:row>63</xdr:row>
      <xdr:rowOff>321468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7512844" y="11664723"/>
          <a:ext cx="3357561" cy="1432151"/>
        </a:xfrm>
        <a:prstGeom prst="roundRect">
          <a:avLst>
            <a:gd name="adj" fmla="val 16667"/>
          </a:avLst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</a:t>
          </a:r>
          <a:r>
            <a:rPr lang="es-ES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Bo.</a:t>
          </a: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1683884</xdr:colOff>
      <xdr:row>55</xdr:row>
      <xdr:rowOff>126888</xdr:rowOff>
    </xdr:from>
    <xdr:to>
      <xdr:col>10</xdr:col>
      <xdr:colOff>226219</xdr:colOff>
      <xdr:row>63</xdr:row>
      <xdr:rowOff>355487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018384" y="11611317"/>
          <a:ext cx="3291228" cy="1466849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endParaRPr lang="es-ES" sz="10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10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DR. ADOLFO MÁRQUEZ VERA</a:t>
          </a:r>
        </a:p>
        <a:p>
          <a:pPr marL="0" indent="0" algn="ctr"/>
          <a:r>
            <a:rPr lang="es-ES" sz="10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DIRECTOR GENERAL</a:t>
          </a:r>
        </a:p>
        <a:p>
          <a:pPr marL="0" indent="0" algn="ctr"/>
          <a:endParaRPr lang="es-ES" sz="10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163286</xdr:colOff>
      <xdr:row>1</xdr:row>
      <xdr:rowOff>68036</xdr:rowOff>
    </xdr:from>
    <xdr:to>
      <xdr:col>2</xdr:col>
      <xdr:colOff>1745465</xdr:colOff>
      <xdr:row>5</xdr:row>
      <xdr:rowOff>204797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462643"/>
          <a:ext cx="3528000" cy="1116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136071</xdr:rowOff>
    </xdr:from>
    <xdr:to>
      <xdr:col>5</xdr:col>
      <xdr:colOff>17356</xdr:colOff>
      <xdr:row>6</xdr:row>
      <xdr:rowOff>232011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2" y="530678"/>
          <a:ext cx="3528000" cy="1116475"/>
        </a:xfrm>
        <a:prstGeom prst="rect">
          <a:avLst/>
        </a:prstGeom>
      </xdr:spPr>
    </xdr:pic>
    <xdr:clientData/>
  </xdr:twoCellAnchor>
  <xdr:twoCellAnchor>
    <xdr:from>
      <xdr:col>2</xdr:col>
      <xdr:colOff>95251</xdr:colOff>
      <xdr:row>54</xdr:row>
      <xdr:rowOff>45952</xdr:rowOff>
    </xdr:from>
    <xdr:to>
      <xdr:col>5</xdr:col>
      <xdr:colOff>163286</xdr:colOff>
      <xdr:row>61</xdr:row>
      <xdr:rowOff>296635</xdr:rowOff>
    </xdr:to>
    <xdr:sp macro="" textlink="">
      <xdr:nvSpPr>
        <xdr:cNvPr id="20" name="2 Rectángulo redondead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421822" y="12972738"/>
          <a:ext cx="3333750" cy="1339254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Elaboró: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JUAN DE DIOS FERNÁNDEZ OROZCO</a:t>
          </a:r>
        </a:p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COORDINADOR ADMINISTRATIVO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598714</xdr:colOff>
      <xdr:row>54</xdr:row>
      <xdr:rowOff>63350</xdr:rowOff>
    </xdr:from>
    <xdr:to>
      <xdr:col>7</xdr:col>
      <xdr:colOff>1279071</xdr:colOff>
      <xdr:row>61</xdr:row>
      <xdr:rowOff>356508</xdr:rowOff>
    </xdr:to>
    <xdr:sp macro="" textlink="">
      <xdr:nvSpPr>
        <xdr:cNvPr id="21" name="3 Rectángulo redondead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4191000" y="12990136"/>
          <a:ext cx="3224892" cy="1381729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Vo.Bo.</a:t>
          </a:r>
        </a:p>
        <a:p>
          <a:pPr algn="ctr"/>
          <a:endParaRPr lang="es-ES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2</xdr:colOff>
      <xdr:row>53</xdr:row>
      <xdr:rowOff>112940</xdr:rowOff>
    </xdr:from>
    <xdr:to>
      <xdr:col>13</xdr:col>
      <xdr:colOff>21772</xdr:colOff>
      <xdr:row>61</xdr:row>
      <xdr:rowOff>258535</xdr:rowOff>
    </xdr:to>
    <xdr:sp macro="" textlink="">
      <xdr:nvSpPr>
        <xdr:cNvPr id="22" name="4 Rectángulo redondead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/>
      </xdr:nvSpPr>
      <xdr:spPr>
        <a:xfrm>
          <a:off x="8041823" y="12890047"/>
          <a:ext cx="3015342" cy="1383845"/>
        </a:xfrm>
        <a:prstGeom prst="roundRect">
          <a:avLst>
            <a:gd name="adj" fmla="val 16667"/>
          </a:avLst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</a:t>
          </a:r>
          <a:r>
            <a:rPr lang="es-ES" sz="9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Bo.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517071</xdr:colOff>
      <xdr:row>53</xdr:row>
      <xdr:rowOff>108857</xdr:rowOff>
    </xdr:from>
    <xdr:to>
      <xdr:col>15</xdr:col>
      <xdr:colOff>802821</xdr:colOff>
      <xdr:row>61</xdr:row>
      <xdr:rowOff>231321</xdr:rowOff>
    </xdr:to>
    <xdr:sp macro="" textlink="">
      <xdr:nvSpPr>
        <xdr:cNvPr id="23" name="5 Rectángulo redondeado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11552464" y="12885964"/>
          <a:ext cx="3170464" cy="1360714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DR. ADOLFO MÁRQUEZ VERA</a:t>
          </a: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DIRECTOR GENERAL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133351</xdr:rowOff>
    </xdr:from>
    <xdr:to>
      <xdr:col>2</xdr:col>
      <xdr:colOff>2286001</xdr:colOff>
      <xdr:row>5</xdr:row>
      <xdr:rowOff>209551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85751"/>
          <a:ext cx="3143250" cy="1066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18739</xdr:rowOff>
    </xdr:from>
    <xdr:to>
      <xdr:col>2</xdr:col>
      <xdr:colOff>2105025</xdr:colOff>
      <xdr:row>43</xdr:row>
      <xdr:rowOff>133350</xdr:rowOff>
    </xdr:to>
    <xdr:sp macro="" textlink="">
      <xdr:nvSpPr>
        <xdr:cNvPr id="8" name="2 Rectángulo redondead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8134039"/>
          <a:ext cx="2962275" cy="1333811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Elaboró: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JUAN DE DIOS FERNÁNDEZ OROZCO</a:t>
          </a:r>
        </a:p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COORINADOR</a:t>
          </a:r>
          <a:r>
            <a:rPr lang="es-ES" sz="9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ADMINISTRATIVO</a:t>
          </a:r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2586118</xdr:colOff>
      <xdr:row>38</xdr:row>
      <xdr:rowOff>49743</xdr:rowOff>
    </xdr:from>
    <xdr:to>
      <xdr:col>4</xdr:col>
      <xdr:colOff>276225</xdr:colOff>
      <xdr:row>44</xdr:row>
      <xdr:rowOff>57151</xdr:rowOff>
    </xdr:to>
    <xdr:sp macro="" textlink="">
      <xdr:nvSpPr>
        <xdr:cNvPr id="9" name="3 Rectángulo redondead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3443368" y="7917393"/>
          <a:ext cx="2595482" cy="1379008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Vo.Bo.</a:t>
          </a:r>
        </a:p>
        <a:p>
          <a:pPr algn="ctr"/>
          <a:endParaRPr lang="es-ES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547408</xdr:colOff>
      <xdr:row>38</xdr:row>
      <xdr:rowOff>85726</xdr:rowOff>
    </xdr:from>
    <xdr:to>
      <xdr:col>6</xdr:col>
      <xdr:colOff>266700</xdr:colOff>
      <xdr:row>44</xdr:row>
      <xdr:rowOff>95250</xdr:rowOff>
    </xdr:to>
    <xdr:sp macro="" textlink="">
      <xdr:nvSpPr>
        <xdr:cNvPr id="10" name="4 Rectángulo redondead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/>
      </xdr:nvSpPr>
      <xdr:spPr>
        <a:xfrm>
          <a:off x="6310033" y="8201026"/>
          <a:ext cx="2271992" cy="1381124"/>
        </a:xfrm>
        <a:prstGeom prst="roundRect">
          <a:avLst>
            <a:gd name="adj" fmla="val 16667"/>
          </a:avLst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</a:t>
          </a:r>
          <a:r>
            <a:rPr lang="es-ES" sz="9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Bo.</a:t>
          </a: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428625</xdr:colOff>
      <xdr:row>39</xdr:row>
      <xdr:rowOff>0</xdr:rowOff>
    </xdr:from>
    <xdr:to>
      <xdr:col>8</xdr:col>
      <xdr:colOff>28575</xdr:colOff>
      <xdr:row>44</xdr:row>
      <xdr:rowOff>95250</xdr:rowOff>
    </xdr:to>
    <xdr:sp macro="" textlink="">
      <xdr:nvSpPr>
        <xdr:cNvPr id="11" name="5 Rectángulo redondeado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8743950" y="8220075"/>
          <a:ext cx="2266950" cy="1362075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DR. ADOLFO MÁRQUEZ VERA</a:t>
          </a: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DIRECTOR GENERAL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52918</xdr:colOff>
      <xdr:row>1</xdr:row>
      <xdr:rowOff>63503</xdr:rowOff>
    </xdr:from>
    <xdr:to>
      <xdr:col>3</xdr:col>
      <xdr:colOff>681085</xdr:colOff>
      <xdr:row>6</xdr:row>
      <xdr:rowOff>132228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8" y="455086"/>
          <a:ext cx="3528000" cy="1116475"/>
        </a:xfrm>
        <a:prstGeom prst="rect">
          <a:avLst/>
        </a:prstGeom>
      </xdr:spPr>
    </xdr:pic>
    <xdr:clientData/>
  </xdr:twoCellAnchor>
  <xdr:twoCellAnchor>
    <xdr:from>
      <xdr:col>0</xdr:col>
      <xdr:colOff>29759</xdr:colOff>
      <xdr:row>49</xdr:row>
      <xdr:rowOff>28264</xdr:rowOff>
    </xdr:from>
    <xdr:to>
      <xdr:col>3</xdr:col>
      <xdr:colOff>141817</xdr:colOff>
      <xdr:row>59</xdr:row>
      <xdr:rowOff>31749</xdr:rowOff>
    </xdr:to>
    <xdr:sp macro="" textlink="">
      <xdr:nvSpPr>
        <xdr:cNvPr id="8" name="2 Rectángulo redondead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29759" y="8429314"/>
          <a:ext cx="3007658" cy="1565585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Elaboró: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JUAN DE DIOS FERNÁNDEZ OROZCO</a:t>
          </a:r>
        </a:p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COORDINADOR ADMINISTRATIVO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233442</xdr:colOff>
      <xdr:row>49</xdr:row>
      <xdr:rowOff>21167</xdr:rowOff>
    </xdr:from>
    <xdr:to>
      <xdr:col>5</xdr:col>
      <xdr:colOff>1195916</xdr:colOff>
      <xdr:row>59</xdr:row>
      <xdr:rowOff>31750</xdr:rowOff>
    </xdr:to>
    <xdr:sp macro="" textlink="">
      <xdr:nvSpPr>
        <xdr:cNvPr id="9" name="3 Rectángulo redondead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3129042" y="8422217"/>
          <a:ext cx="2905574" cy="1572683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Vo.Bo.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1299883</xdr:colOff>
      <xdr:row>49</xdr:row>
      <xdr:rowOff>0</xdr:rowOff>
    </xdr:from>
    <xdr:to>
      <xdr:col>7</xdr:col>
      <xdr:colOff>21166</xdr:colOff>
      <xdr:row>59</xdr:row>
      <xdr:rowOff>52916</xdr:rowOff>
    </xdr:to>
    <xdr:sp macro="" textlink="">
      <xdr:nvSpPr>
        <xdr:cNvPr id="10" name="4 Rectángulo redondead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/>
      </xdr:nvSpPr>
      <xdr:spPr>
        <a:xfrm>
          <a:off x="6138583" y="8401050"/>
          <a:ext cx="2750358" cy="1615016"/>
        </a:xfrm>
        <a:prstGeom prst="roundRect">
          <a:avLst>
            <a:gd name="adj" fmla="val 16667"/>
          </a:avLst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</a:t>
          </a:r>
          <a:r>
            <a:rPr lang="es-ES" sz="9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Bo.</a:t>
          </a: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105833</xdr:colOff>
      <xdr:row>49</xdr:row>
      <xdr:rowOff>11206</xdr:rowOff>
    </xdr:from>
    <xdr:to>
      <xdr:col>9</xdr:col>
      <xdr:colOff>31750</xdr:colOff>
      <xdr:row>59</xdr:row>
      <xdr:rowOff>84666</xdr:rowOff>
    </xdr:to>
    <xdr:sp macro="" textlink="">
      <xdr:nvSpPr>
        <xdr:cNvPr id="11" name="5 Rectángulo redondeado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8973608" y="8412256"/>
          <a:ext cx="3031067" cy="1635560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DR. ADOLFO MÁRQUEZ VERA</a:t>
          </a: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DIRECTOR GENERAL</a:t>
          </a: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29759</xdr:colOff>
      <xdr:row>51</xdr:row>
      <xdr:rowOff>28264</xdr:rowOff>
    </xdr:from>
    <xdr:to>
      <xdr:col>3</xdr:col>
      <xdr:colOff>141817</xdr:colOff>
      <xdr:row>61</xdr:row>
      <xdr:rowOff>31749</xdr:rowOff>
    </xdr:to>
    <xdr:sp macro="" textlink="">
      <xdr:nvSpPr>
        <xdr:cNvPr id="2" name="2 Rectángulo redondeado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>
        <a:xfrm>
          <a:off x="29759" y="8272681"/>
          <a:ext cx="3011891" cy="1527485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Elaboró: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</a:t>
          </a:r>
          <a:r>
            <a:rPr lang="es-ES" sz="9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JUAN DE DIOS FERNÁNDEZ OROZCO</a:t>
          </a:r>
        </a:p>
        <a:p>
          <a:pPr algn="ctr"/>
          <a:r>
            <a:rPr lang="es-ES" sz="9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COORDINADOR ADMINISTRATIVO</a:t>
          </a:r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233442</xdr:colOff>
      <xdr:row>51</xdr:row>
      <xdr:rowOff>21167</xdr:rowOff>
    </xdr:from>
    <xdr:to>
      <xdr:col>5</xdr:col>
      <xdr:colOff>1195916</xdr:colOff>
      <xdr:row>61</xdr:row>
      <xdr:rowOff>31750</xdr:rowOff>
    </xdr:to>
    <xdr:sp macro="" textlink="">
      <xdr:nvSpPr>
        <xdr:cNvPr id="3" name="3 Rectángulo redondeado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3133275" y="8022167"/>
          <a:ext cx="2909808" cy="1534583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Vo.Bo.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1299883</xdr:colOff>
      <xdr:row>51</xdr:row>
      <xdr:rowOff>0</xdr:rowOff>
    </xdr:from>
    <xdr:to>
      <xdr:col>7</xdr:col>
      <xdr:colOff>21166</xdr:colOff>
      <xdr:row>61</xdr:row>
      <xdr:rowOff>52916</xdr:rowOff>
    </xdr:to>
    <xdr:sp macro="" textlink="">
      <xdr:nvSpPr>
        <xdr:cNvPr id="4" name="4 Rectángulo redondeado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/>
      </xdr:nvSpPr>
      <xdr:spPr>
        <a:xfrm>
          <a:off x="6147050" y="8244417"/>
          <a:ext cx="2753533" cy="1576916"/>
        </a:xfrm>
        <a:prstGeom prst="roundRect">
          <a:avLst>
            <a:gd name="adj" fmla="val 16667"/>
          </a:avLst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Vo.</a:t>
          </a:r>
          <a:r>
            <a:rPr lang="es-ES" sz="9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Bo.</a:t>
          </a: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105833</xdr:colOff>
      <xdr:row>51</xdr:row>
      <xdr:rowOff>11206</xdr:rowOff>
    </xdr:from>
    <xdr:to>
      <xdr:col>9</xdr:col>
      <xdr:colOff>31750</xdr:colOff>
      <xdr:row>61</xdr:row>
      <xdr:rowOff>84666</xdr:rowOff>
    </xdr:to>
    <xdr:sp macro="" textlink="">
      <xdr:nvSpPr>
        <xdr:cNvPr id="5" name="5 Rectángulo redondeado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8985250" y="8255623"/>
          <a:ext cx="3026833" cy="1597460"/>
        </a:xfrm>
        <a:prstGeom prst="roundRect">
          <a:avLst/>
        </a:prstGeom>
        <a:ln>
          <a:solidFill>
            <a:srgbClr val="3E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DR. ADOLFO MÁRQUEZ</a:t>
          </a:r>
          <a:r>
            <a:rPr lang="es-ES" sz="900" b="1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 VERA</a:t>
          </a:r>
        </a:p>
        <a:p>
          <a:pPr marL="0" indent="0" algn="ctr"/>
          <a:r>
            <a:rPr lang="es-ES" sz="900" b="1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DIRECTOR GENERAL</a:t>
          </a:r>
          <a:endParaRPr lang="es-ES" sz="900" b="1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ctr"/>
          <a:endParaRPr lang="es-ES" sz="900">
            <a:solidFill>
              <a:sysClr val="windowText" lastClr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211666</xdr:colOff>
      <xdr:row>1</xdr:row>
      <xdr:rowOff>127000</xdr:rowOff>
    </xdr:from>
    <xdr:to>
      <xdr:col>3</xdr:col>
      <xdr:colOff>839833</xdr:colOff>
      <xdr:row>6</xdr:row>
      <xdr:rowOff>195725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6" y="518583"/>
          <a:ext cx="3528000" cy="1116475"/>
        </a:xfrm>
        <a:prstGeom prst="rect">
          <a:avLst/>
        </a:prstGeom>
      </xdr:spPr>
    </xdr:pic>
    <xdr:clientData/>
  </xdr:twoCellAnchor>
  <xdr:oneCellAnchor>
    <xdr:from>
      <xdr:col>3</xdr:col>
      <xdr:colOff>1054831</xdr:colOff>
      <xdr:row>26</xdr:row>
      <xdr:rowOff>97394</xdr:rowOff>
    </xdr:from>
    <xdr:ext cx="3795847" cy="937629"/>
    <xdr:sp macro="" textlink="">
      <xdr:nvSpPr>
        <xdr:cNvPr id="6" name="Rectángulo 5"/>
        <xdr:cNvSpPr/>
      </xdr:nvSpPr>
      <xdr:spPr>
        <a:xfrm>
          <a:off x="3954664" y="4489477"/>
          <a:ext cx="37958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"NO APLICA"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NFORMACION%20FINANCIERA%202018\4TO%20TRIMESTRE%202018%20CP\00%20Papeles%20de%20trabajo\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bdelmes"/>
      <sheetName val="formulasbalanzas "/>
      <sheetName val="enero2019"/>
    </sheetNames>
    <sheetDataSet>
      <sheetData sheetId="0"/>
      <sheetData sheetId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6740361.3200000003</v>
          </cell>
          <cell r="I11">
            <v>527341804.33999997</v>
          </cell>
          <cell r="J11">
            <v>493276801.63999999</v>
          </cell>
          <cell r="K11">
            <v>40805364.020000003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169373862.69</v>
          </cell>
          <cell r="I12">
            <v>32417139609.470001</v>
          </cell>
          <cell r="J12">
            <v>32246890970.360001</v>
          </cell>
          <cell r="K12">
            <v>339622501.80000001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1083981097.1500001</v>
          </cell>
          <cell r="I14">
            <v>24627217538.290001</v>
          </cell>
          <cell r="J14">
            <v>24471655538.290001</v>
          </cell>
          <cell r="K14">
            <v>1239543097.1500001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64572.639999999999</v>
          </cell>
          <cell r="I15">
            <v>0</v>
          </cell>
          <cell r="J15">
            <v>0</v>
          </cell>
          <cell r="K15">
            <v>64572.639999999999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7051764.9800000004</v>
          </cell>
          <cell r="I17">
            <v>0</v>
          </cell>
          <cell r="J17">
            <v>0</v>
          </cell>
          <cell r="K17">
            <v>7051764.9800000004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64313529.049999997</v>
          </cell>
          <cell r="I20">
            <v>3476020357.0799999</v>
          </cell>
          <cell r="J20">
            <v>3489944865.3400002</v>
          </cell>
          <cell r="K20">
            <v>50389020.789999999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56225830.630000003</v>
          </cell>
          <cell r="I21">
            <v>33384646.030000001</v>
          </cell>
          <cell r="J21">
            <v>59890830.439999998</v>
          </cell>
          <cell r="K21">
            <v>29719646.219999999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2303007.61</v>
          </cell>
          <cell r="I22">
            <v>52654069.950000003</v>
          </cell>
          <cell r="J22">
            <v>52616029.950000003</v>
          </cell>
          <cell r="K22">
            <v>2341047.61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105073691.40000001</v>
          </cell>
          <cell r="I23">
            <v>177102602.88999999</v>
          </cell>
          <cell r="J23">
            <v>104950861.89</v>
          </cell>
          <cell r="K23">
            <v>177225432.40000001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745083624.69000006</v>
          </cell>
          <cell r="I24">
            <v>26103169.100000001</v>
          </cell>
          <cell r="J24">
            <v>49974080.939999998</v>
          </cell>
          <cell r="K24">
            <v>721212712.85000002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157073294.62</v>
          </cell>
          <cell r="I26">
            <v>12648985.84</v>
          </cell>
          <cell r="J26">
            <v>45132565.840000004</v>
          </cell>
          <cell r="K26">
            <v>124589714.62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16850004.66</v>
          </cell>
          <cell r="I28">
            <v>383849.99</v>
          </cell>
          <cell r="J28">
            <v>0</v>
          </cell>
          <cell r="K28">
            <v>17233854.649999999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131721583.5</v>
          </cell>
          <cell r="I31">
            <v>10625912.85</v>
          </cell>
          <cell r="J31">
            <v>10388738.93</v>
          </cell>
          <cell r="K31">
            <v>131958757.42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1898834806.4100001</v>
          </cell>
          <cell r="I53">
            <v>367070647.43000001</v>
          </cell>
          <cell r="J53">
            <v>411055305.63999999</v>
          </cell>
          <cell r="K53">
            <v>1854850148.2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47503504.899999999</v>
          </cell>
          <cell r="I60">
            <v>0</v>
          </cell>
          <cell r="J60">
            <v>198931</v>
          </cell>
          <cell r="K60">
            <v>47304573.899999999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5930240335.1000004</v>
          </cell>
          <cell r="I66">
            <v>0</v>
          </cell>
          <cell r="J66">
            <v>0</v>
          </cell>
          <cell r="K66">
            <v>5930240335.1000004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1176289894.05</v>
          </cell>
          <cell r="I67">
            <v>0</v>
          </cell>
          <cell r="J67">
            <v>0</v>
          </cell>
          <cell r="K67">
            <v>1176289894.05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1661688471.9400001</v>
          </cell>
          <cell r="I68">
            <v>0</v>
          </cell>
          <cell r="J68">
            <v>0</v>
          </cell>
          <cell r="K68">
            <v>1661688471.9400001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883024860.57000005</v>
          </cell>
          <cell r="I70">
            <v>0</v>
          </cell>
          <cell r="J70">
            <v>0</v>
          </cell>
          <cell r="K70">
            <v>883024860.57000005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120720959.40000001</v>
          </cell>
          <cell r="I71">
            <v>0</v>
          </cell>
          <cell r="J71">
            <v>0</v>
          </cell>
          <cell r="K71">
            <v>120720959.40000001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41435233.670000002</v>
          </cell>
          <cell r="I72">
            <v>0</v>
          </cell>
          <cell r="J72">
            <v>0</v>
          </cell>
          <cell r="K72">
            <v>41435233.670000002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1071501594.96</v>
          </cell>
          <cell r="I73">
            <v>0</v>
          </cell>
          <cell r="J73">
            <v>0</v>
          </cell>
          <cell r="K73">
            <v>1071501594.96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3383283.29</v>
          </cell>
          <cell r="I74">
            <v>0</v>
          </cell>
          <cell r="J74">
            <v>0</v>
          </cell>
          <cell r="K74">
            <v>3383283.29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220928575.66999999</v>
          </cell>
          <cell r="I75">
            <v>0</v>
          </cell>
          <cell r="J75">
            <v>0</v>
          </cell>
          <cell r="K75">
            <v>220928575.66999999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13278716.76</v>
          </cell>
          <cell r="I76">
            <v>0</v>
          </cell>
          <cell r="J76">
            <v>0</v>
          </cell>
          <cell r="K76">
            <v>13278716.76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67116176.829999998</v>
          </cell>
          <cell r="I79">
            <v>0</v>
          </cell>
          <cell r="J79">
            <v>0</v>
          </cell>
          <cell r="K79">
            <v>67116176.829999998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34716324.840000004</v>
          </cell>
          <cell r="I82">
            <v>0</v>
          </cell>
          <cell r="J82">
            <v>0</v>
          </cell>
          <cell r="K82">
            <v>34716324.840000004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-1599040573.45</v>
          </cell>
          <cell r="I87">
            <v>0</v>
          </cell>
          <cell r="J87">
            <v>0</v>
          </cell>
          <cell r="K87">
            <v>-1599040573.45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216670936.55000001</v>
          </cell>
          <cell r="I110">
            <v>589176697.34000003</v>
          </cell>
          <cell r="J110">
            <v>438442472.13</v>
          </cell>
          <cell r="K110">
            <v>65936711.340000004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566873075.01999998</v>
          </cell>
          <cell r="I111">
            <v>1101729540.5699999</v>
          </cell>
          <cell r="J111">
            <v>1169718459.2</v>
          </cell>
          <cell r="K111">
            <v>634861993.64999998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31890716.789999999</v>
          </cell>
          <cell r="I112">
            <v>23194026.989999998</v>
          </cell>
          <cell r="J112">
            <v>0</v>
          </cell>
          <cell r="K112">
            <v>8696689.8000000007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94420209</v>
          </cell>
          <cell r="I113">
            <v>186354640.06</v>
          </cell>
          <cell r="J113">
            <v>171329883.06</v>
          </cell>
          <cell r="K113">
            <v>79395452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548187054.38</v>
          </cell>
          <cell r="I114">
            <v>977540237.71000004</v>
          </cell>
          <cell r="J114">
            <v>888790023.89999998</v>
          </cell>
          <cell r="K114">
            <v>459436840.56999999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0</v>
          </cell>
          <cell r="I115">
            <v>72324126.489999995</v>
          </cell>
          <cell r="J115">
            <v>72324126.489999995</v>
          </cell>
          <cell r="K115">
            <v>0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391690780.48000002</v>
          </cell>
          <cell r="I116">
            <v>84519150.510000005</v>
          </cell>
          <cell r="J116">
            <v>208144044.87</v>
          </cell>
          <cell r="K116">
            <v>515315674.83999997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10531500.02</v>
          </cell>
          <cell r="I117">
            <v>32347.17</v>
          </cell>
          <cell r="J117">
            <v>27477</v>
          </cell>
          <cell r="K117">
            <v>10526629.85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602846673.32000005</v>
          </cell>
          <cell r="I118">
            <v>1788745765.6400001</v>
          </cell>
          <cell r="J118">
            <v>2269135137</v>
          </cell>
          <cell r="K118">
            <v>1083236044.6800001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1242486925.9100001</v>
          </cell>
          <cell r="I122">
            <v>407083333.32999998</v>
          </cell>
          <cell r="J122">
            <v>0</v>
          </cell>
          <cell r="K122">
            <v>835403592.58000004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74657215.049999997</v>
          </cell>
          <cell r="I124">
            <v>5789045.71</v>
          </cell>
          <cell r="J124">
            <v>0</v>
          </cell>
          <cell r="K124">
            <v>68868169.340000004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5029408.72</v>
          </cell>
          <cell r="I136">
            <v>0</v>
          </cell>
          <cell r="J136">
            <v>0</v>
          </cell>
          <cell r="K136">
            <v>5029408.72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65346238.710000001</v>
          </cell>
          <cell r="I139">
            <v>488309.86</v>
          </cell>
          <cell r="J139">
            <v>0</v>
          </cell>
          <cell r="K139">
            <v>64857928.850000001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1275151370.29</v>
          </cell>
          <cell r="I145">
            <v>224680244.44</v>
          </cell>
          <cell r="J145">
            <v>5314102.9400000004</v>
          </cell>
          <cell r="K145">
            <v>1055785228.79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37016793</v>
          </cell>
          <cell r="J148">
            <v>37016793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369716011.81</v>
          </cell>
          <cell r="I149">
            <v>217342056.66</v>
          </cell>
          <cell r="J149">
            <v>226275187.62</v>
          </cell>
          <cell r="K149">
            <v>378649142.76999998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0</v>
          </cell>
          <cell r="J161">
            <v>0</v>
          </cell>
          <cell r="K161">
            <v>7305008965.6199999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20673349475.990002</v>
          </cell>
          <cell r="I187">
            <v>631964401.20000005</v>
          </cell>
          <cell r="J187">
            <v>187977602.22999999</v>
          </cell>
          <cell r="K187">
            <v>20229362677.02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324812962.48000002</v>
          </cell>
          <cell r="I190">
            <v>0</v>
          </cell>
          <cell r="J190">
            <v>0</v>
          </cell>
          <cell r="K190">
            <v>324812962.48000002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-221933999.49000001</v>
          </cell>
          <cell r="I198">
            <v>179396236.12</v>
          </cell>
          <cell r="J198">
            <v>401330235.61000001</v>
          </cell>
          <cell r="K198">
            <v>0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-222047767.47999999</v>
          </cell>
          <cell r="I199">
            <v>8586398.1099999994</v>
          </cell>
          <cell r="J199">
            <v>230634165.59</v>
          </cell>
          <cell r="K199">
            <v>0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0</v>
          </cell>
          <cell r="I206">
            <v>0</v>
          </cell>
          <cell r="J206">
            <v>854170</v>
          </cell>
          <cell r="K206">
            <v>854170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0</v>
          </cell>
          <cell r="I207">
            <v>0</v>
          </cell>
          <cell r="J207">
            <v>7170054</v>
          </cell>
          <cell r="K207">
            <v>7170054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0</v>
          </cell>
          <cell r="I208">
            <v>0</v>
          </cell>
          <cell r="J208">
            <v>3169776.45</v>
          </cell>
          <cell r="K208">
            <v>3169776.45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0</v>
          </cell>
          <cell r="I210">
            <v>779453</v>
          </cell>
          <cell r="J210">
            <v>64543258</v>
          </cell>
          <cell r="K210">
            <v>63763805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0</v>
          </cell>
          <cell r="I211">
            <v>0</v>
          </cell>
          <cell r="J211">
            <v>2442042</v>
          </cell>
          <cell r="K211">
            <v>2442042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0</v>
          </cell>
          <cell r="I212">
            <v>8095</v>
          </cell>
          <cell r="J212">
            <v>275653.7</v>
          </cell>
          <cell r="K212">
            <v>267558.7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0</v>
          </cell>
          <cell r="I214">
            <v>11660</v>
          </cell>
          <cell r="J214">
            <v>142697028</v>
          </cell>
          <cell r="K214">
            <v>142685368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0</v>
          </cell>
          <cell r="I227">
            <v>11222</v>
          </cell>
          <cell r="J227">
            <v>281816183</v>
          </cell>
          <cell r="K227">
            <v>281804961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0</v>
          </cell>
          <cell r="I228">
            <v>0</v>
          </cell>
          <cell r="J228">
            <v>196989</v>
          </cell>
          <cell r="K228">
            <v>196989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0</v>
          </cell>
          <cell r="I229">
            <v>0</v>
          </cell>
          <cell r="J229">
            <v>543297</v>
          </cell>
          <cell r="K229">
            <v>543297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0</v>
          </cell>
          <cell r="I230">
            <v>0</v>
          </cell>
          <cell r="J230">
            <v>471592</v>
          </cell>
          <cell r="K230">
            <v>471592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 DE TIPO CORRIENTE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0</v>
          </cell>
          <cell r="I232">
            <v>2780.84</v>
          </cell>
          <cell r="J232">
            <v>13187943.970000001</v>
          </cell>
          <cell r="K232">
            <v>13185163.130000001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 DE TIPO CORRIENTE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0</v>
          </cell>
          <cell r="I239">
            <v>4030</v>
          </cell>
          <cell r="J239">
            <v>3325579</v>
          </cell>
          <cell r="K239">
            <v>3321549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0</v>
          </cell>
          <cell r="I240">
            <v>0</v>
          </cell>
          <cell r="J240">
            <v>12291000</v>
          </cell>
          <cell r="K240">
            <v>12291000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0</v>
          </cell>
          <cell r="I241">
            <v>315000</v>
          </cell>
          <cell r="J241">
            <v>13760215.359999999</v>
          </cell>
          <cell r="K241">
            <v>13445215.359999999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0</v>
          </cell>
          <cell r="I245">
            <v>3530526</v>
          </cell>
          <cell r="J245">
            <v>4546189</v>
          </cell>
          <cell r="K245">
            <v>1015663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0</v>
          </cell>
          <cell r="I246">
            <v>5</v>
          </cell>
          <cell r="J246">
            <v>13005587.689999999</v>
          </cell>
          <cell r="K246">
            <v>13005582.689999999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4175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XXXXXXXXXXXXXXXXX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4176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XXXXXXXXXXXXXXXXX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4178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XXXXXXXXXXXXXXXXX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4190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INGRESOS NO COMPRENDIDOS EN LAS FRACCIONES DE LA L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4191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IMPUESTOS NO COMPRENDIDOS EN LAS FRACCIONES DE LA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4192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CONTRIBUCION DE MEJORAS POR OBRAS PUBLICAS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>
            <v>4200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PARTICIPACIONES APORTACIONES TRANSFERENCIAS ASIGNACIONES SUBSIDIOS Y OTRAS AYUDA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>
            <v>4210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PARTICIPACIONES Y APORTACIONES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>
            <v>4211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PARTICIPACIONES</v>
          </cell>
          <cell r="H260">
            <v>0</v>
          </cell>
          <cell r="I260">
            <v>0</v>
          </cell>
          <cell r="J260">
            <v>930976463</v>
          </cell>
          <cell r="K260">
            <v>930976463</v>
          </cell>
        </row>
        <row r="261">
          <cell r="A261">
            <v>4212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APORTACIONES</v>
          </cell>
          <cell r="H261">
            <v>0</v>
          </cell>
          <cell r="I261">
            <v>0</v>
          </cell>
          <cell r="J261">
            <v>636278719</v>
          </cell>
          <cell r="K261">
            <v>636278719</v>
          </cell>
        </row>
        <row r="262">
          <cell r="A262">
            <v>4213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CONVENIOS</v>
          </cell>
          <cell r="H262">
            <v>0</v>
          </cell>
          <cell r="I262">
            <v>150000000</v>
          </cell>
          <cell r="J262">
            <v>339957985.35000002</v>
          </cell>
          <cell r="K262">
            <v>189957985.34999999</v>
          </cell>
        </row>
        <row r="263">
          <cell r="A263">
            <v>4214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INCENTIVOS DERIVADOS DE LA COLABORACION FISCAL</v>
          </cell>
          <cell r="H263">
            <v>0</v>
          </cell>
          <cell r="I263">
            <v>16273501.5</v>
          </cell>
          <cell r="J263">
            <v>32030715</v>
          </cell>
          <cell r="K263">
            <v>15757213.5</v>
          </cell>
        </row>
        <row r="264">
          <cell r="A264">
            <v>4220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TRANSF, ASIGNACIONES, SUBSIDIOS Y OTRAS AYUDAS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4221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TRANSFERENCIAS INTERNAS Y ASIGNACIONES AL SECTOR P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4222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TRANSFERENCIAS AL RESTO DEL SECTOR PÚBLICO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4223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SUBSIDIOS Y SUBVENCIONES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4224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AYUDAS SOCIALES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4225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PENSIONES Y JUBILACIONES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4311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INTERESES GANADOS DE VALO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4319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OTROS INGRESOS FINANCIERO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4320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Incremento por Variación de Inventarios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4330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Disminución del Exceso de Estimaciones por Pérdida o Deterioro u Obsolescencia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>
            <v>4340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Otros Ingresos y Beneficios Varios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4399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OTROS INGRESOS Y BENEFICIOS VARIOS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5111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al Personal de carácter Permanente</v>
          </cell>
          <cell r="H276">
            <v>0</v>
          </cell>
          <cell r="I276">
            <v>123062276.69</v>
          </cell>
          <cell r="J276">
            <v>130181.08</v>
          </cell>
          <cell r="K276">
            <v>122932095.61</v>
          </cell>
        </row>
        <row r="277">
          <cell r="A277">
            <v>5112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Remuneraciones al Personal de carácter Transitorio</v>
          </cell>
          <cell r="H277">
            <v>0</v>
          </cell>
          <cell r="I277">
            <v>8985203.1899999995</v>
          </cell>
          <cell r="J277">
            <v>5124.03</v>
          </cell>
          <cell r="K277">
            <v>8980079.1600000001</v>
          </cell>
        </row>
        <row r="278">
          <cell r="A278">
            <v>5113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Remuneraciones Adicionales y Especiales</v>
          </cell>
          <cell r="H278">
            <v>0</v>
          </cell>
          <cell r="I278">
            <v>222083352.75</v>
          </cell>
          <cell r="J278">
            <v>0</v>
          </cell>
          <cell r="K278">
            <v>222083352.75</v>
          </cell>
        </row>
        <row r="279">
          <cell r="A279">
            <v>5114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Seguridad Social</v>
          </cell>
          <cell r="H279">
            <v>0</v>
          </cell>
          <cell r="I279">
            <v>49134531.060000002</v>
          </cell>
          <cell r="J279">
            <v>0</v>
          </cell>
          <cell r="K279">
            <v>49134531.060000002</v>
          </cell>
        </row>
        <row r="280">
          <cell r="A280">
            <v>5115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Otras prestaciones sociales y económicas</v>
          </cell>
          <cell r="H280">
            <v>0</v>
          </cell>
          <cell r="I280">
            <v>84387866.780000001</v>
          </cell>
          <cell r="J280">
            <v>2116542.13</v>
          </cell>
          <cell r="K280">
            <v>82271324.650000006</v>
          </cell>
        </row>
        <row r="281">
          <cell r="A281">
            <v>5117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Pago de estímulos a servidores públicos</v>
          </cell>
          <cell r="H281">
            <v>0</v>
          </cell>
          <cell r="I281">
            <v>17079577.109999999</v>
          </cell>
          <cell r="J281">
            <v>27500</v>
          </cell>
          <cell r="K281">
            <v>17052077.109999999</v>
          </cell>
        </row>
        <row r="282">
          <cell r="A282">
            <v>5121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Materiales de Administración, Emisión de documentos y Artículos Oficiales</v>
          </cell>
          <cell r="H282">
            <v>0</v>
          </cell>
          <cell r="I282">
            <v>2097218.6</v>
          </cell>
          <cell r="J282">
            <v>0</v>
          </cell>
          <cell r="K282">
            <v>2097218.6</v>
          </cell>
        </row>
        <row r="283">
          <cell r="A283">
            <v>5122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Alimentos y Utensilios</v>
          </cell>
          <cell r="H283">
            <v>0</v>
          </cell>
          <cell r="I283">
            <v>375581.1</v>
          </cell>
          <cell r="J283">
            <v>0</v>
          </cell>
          <cell r="K283">
            <v>375581.1</v>
          </cell>
        </row>
        <row r="284">
          <cell r="A284">
            <v>5123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Materias Primas y Materiales de Producción y Comercialización</v>
          </cell>
          <cell r="H284">
            <v>0</v>
          </cell>
          <cell r="I284">
            <v>166873.51999999999</v>
          </cell>
          <cell r="J284">
            <v>0</v>
          </cell>
          <cell r="K284">
            <v>166873.51999999999</v>
          </cell>
        </row>
        <row r="285">
          <cell r="A285">
            <v>5124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Materiales y Artículos de Construcción y de reparación</v>
          </cell>
          <cell r="H285">
            <v>0</v>
          </cell>
          <cell r="I285">
            <v>1091458.44</v>
          </cell>
          <cell r="J285">
            <v>0</v>
          </cell>
          <cell r="K285">
            <v>1091458.44</v>
          </cell>
        </row>
        <row r="286">
          <cell r="A286">
            <v>5125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Productos Químicos, Farmacéuticos y de Laboratorio</v>
          </cell>
          <cell r="H286">
            <v>0</v>
          </cell>
          <cell r="I286">
            <v>170890.18</v>
          </cell>
          <cell r="J286">
            <v>0</v>
          </cell>
          <cell r="K286">
            <v>170890.18</v>
          </cell>
        </row>
        <row r="287">
          <cell r="A287">
            <v>5126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Combustibles, Lubricantes y Aditivos</v>
          </cell>
          <cell r="H287">
            <v>0</v>
          </cell>
          <cell r="I287">
            <v>166980.92000000001</v>
          </cell>
          <cell r="J287">
            <v>0</v>
          </cell>
          <cell r="K287">
            <v>166980.92000000001</v>
          </cell>
        </row>
        <row r="288">
          <cell r="A288">
            <v>5127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Vestuario, Blancos, Prendas de Protección y Artículos Deportivos</v>
          </cell>
          <cell r="H288">
            <v>0</v>
          </cell>
          <cell r="I288">
            <v>113557.64</v>
          </cell>
          <cell r="J288">
            <v>0</v>
          </cell>
          <cell r="K288">
            <v>113557.64</v>
          </cell>
        </row>
        <row r="289">
          <cell r="A289">
            <v>5128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Materiales y suministros para Seguridad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5129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Herramientas, Refacciones y Accesorios menores</v>
          </cell>
          <cell r="H290">
            <v>0</v>
          </cell>
          <cell r="I290">
            <v>106002.17</v>
          </cell>
          <cell r="J290">
            <v>0</v>
          </cell>
          <cell r="K290">
            <v>106002.17</v>
          </cell>
        </row>
        <row r="291">
          <cell r="A291">
            <v>5131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Básicos</v>
          </cell>
          <cell r="H291">
            <v>0</v>
          </cell>
          <cell r="I291">
            <v>9047398.0399999991</v>
          </cell>
          <cell r="J291">
            <v>0</v>
          </cell>
          <cell r="K291">
            <v>9047398.0399999991</v>
          </cell>
        </row>
        <row r="292">
          <cell r="A292">
            <v>5132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de Arrendamiento</v>
          </cell>
          <cell r="H292">
            <v>0</v>
          </cell>
          <cell r="I292">
            <v>1955773.57</v>
          </cell>
          <cell r="J292">
            <v>0</v>
          </cell>
          <cell r="K292">
            <v>1955773.57</v>
          </cell>
        </row>
        <row r="293">
          <cell r="A293">
            <v>5133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Profesionales, Científicos y Técnicos y Otros Servicios</v>
          </cell>
          <cell r="H293">
            <v>0</v>
          </cell>
          <cell r="I293">
            <v>11688671.74</v>
          </cell>
          <cell r="J293">
            <v>0</v>
          </cell>
          <cell r="K293">
            <v>11688671.74</v>
          </cell>
        </row>
        <row r="294">
          <cell r="A294">
            <v>5134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Financieros, Bancarios y Comerciales</v>
          </cell>
          <cell r="H294">
            <v>0</v>
          </cell>
          <cell r="I294">
            <v>2497888.73</v>
          </cell>
          <cell r="J294">
            <v>0</v>
          </cell>
          <cell r="K294">
            <v>2497888.73</v>
          </cell>
        </row>
        <row r="295">
          <cell r="A295">
            <v>5135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Instalación, Reparación, Mantenimiento y Conservación</v>
          </cell>
          <cell r="H295">
            <v>0</v>
          </cell>
          <cell r="I295">
            <v>396925.58</v>
          </cell>
          <cell r="J295">
            <v>0</v>
          </cell>
          <cell r="K295">
            <v>396925.58</v>
          </cell>
        </row>
        <row r="296">
          <cell r="A296">
            <v>5136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de Comunicación Social y Publicidad</v>
          </cell>
          <cell r="H296">
            <v>0</v>
          </cell>
          <cell r="I296">
            <v>560444.28</v>
          </cell>
          <cell r="J296">
            <v>0</v>
          </cell>
          <cell r="K296">
            <v>560444.28</v>
          </cell>
        </row>
        <row r="297">
          <cell r="A297">
            <v>5137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Servicios de Traslado y Viáticos</v>
          </cell>
          <cell r="H297">
            <v>0</v>
          </cell>
          <cell r="I297">
            <v>2245173.13</v>
          </cell>
          <cell r="J297">
            <v>0</v>
          </cell>
          <cell r="K297">
            <v>2245173.13</v>
          </cell>
        </row>
        <row r="298">
          <cell r="A298">
            <v>5138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Servicios Oficiales</v>
          </cell>
          <cell r="H298">
            <v>0</v>
          </cell>
          <cell r="I298">
            <v>1317047.24</v>
          </cell>
          <cell r="J298">
            <v>0</v>
          </cell>
          <cell r="K298">
            <v>1317047.24</v>
          </cell>
        </row>
        <row r="299">
          <cell r="A299">
            <v>5139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Otros Servicios Generales</v>
          </cell>
          <cell r="H299">
            <v>0</v>
          </cell>
          <cell r="I299">
            <v>8310405.0099999998</v>
          </cell>
          <cell r="J299">
            <v>0</v>
          </cell>
          <cell r="K299">
            <v>8310405.0099999998</v>
          </cell>
        </row>
        <row r="300">
          <cell r="A300">
            <v>5211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Asignaciones al Sector Público</v>
          </cell>
          <cell r="H300">
            <v>0</v>
          </cell>
          <cell r="I300">
            <v>738757547.05999994</v>
          </cell>
          <cell r="J300">
            <v>17752.03</v>
          </cell>
          <cell r="K300">
            <v>738739795.02999997</v>
          </cell>
        </row>
        <row r="301">
          <cell r="A301">
            <v>5212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internas al Sector Público</v>
          </cell>
          <cell r="H301">
            <v>0</v>
          </cell>
          <cell r="I301">
            <v>142553378.38</v>
          </cell>
          <cell r="J301">
            <v>0</v>
          </cell>
          <cell r="K301">
            <v>142553378.38</v>
          </cell>
        </row>
        <row r="302">
          <cell r="A302">
            <v>5221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Transferencias a Entidades Paraestatales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>
            <v>5222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Transferencias a Entidades Federativas y Municipios</v>
          </cell>
          <cell r="H303">
            <v>0</v>
          </cell>
          <cell r="I303">
            <v>543282</v>
          </cell>
          <cell r="J303">
            <v>0</v>
          </cell>
          <cell r="K303">
            <v>543282</v>
          </cell>
        </row>
        <row r="304">
          <cell r="A304">
            <v>5231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Subsidios</v>
          </cell>
          <cell r="H304">
            <v>0</v>
          </cell>
          <cell r="I304">
            <v>88006055.519999996</v>
          </cell>
          <cell r="J304">
            <v>0</v>
          </cell>
          <cell r="K304">
            <v>88006055.519999996</v>
          </cell>
        </row>
        <row r="305">
          <cell r="A305">
            <v>5232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Subvenciones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5241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Personas</v>
          </cell>
          <cell r="H306">
            <v>0</v>
          </cell>
          <cell r="I306">
            <v>893850</v>
          </cell>
          <cell r="J306">
            <v>0</v>
          </cell>
          <cell r="K306">
            <v>893850</v>
          </cell>
        </row>
        <row r="307">
          <cell r="A307">
            <v>5242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Becas</v>
          </cell>
          <cell r="H307">
            <v>0</v>
          </cell>
          <cell r="I307">
            <v>4369788.97</v>
          </cell>
          <cell r="J307">
            <v>0</v>
          </cell>
          <cell r="K307">
            <v>4369788.97</v>
          </cell>
        </row>
        <row r="308">
          <cell r="A308">
            <v>5243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Ayudas Sociales a Instituciones</v>
          </cell>
          <cell r="H308">
            <v>0</v>
          </cell>
          <cell r="I308">
            <v>2039821</v>
          </cell>
          <cell r="J308">
            <v>0</v>
          </cell>
          <cell r="K308">
            <v>2039821</v>
          </cell>
        </row>
        <row r="309">
          <cell r="A309">
            <v>5259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Otras Pensiones y Jubilaciones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5261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Transferencias a Fideicomisos, Mandatos y Contratos Análogos al Gobierno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5270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Transferencias a la Seguridad Social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5281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a Instituciones sin Fines de Lucro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5282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Donativos a Entidades Federativas y Municipios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5285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Donativos Internacionales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5291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Transferencias Al Exterior A Gobiernos Extranjeros Y Organismos   Internacionale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5292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Transferencias al Sector Privado Externo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>
            <v>5311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Participaciones de la Federación a Entidades Federativas y Municipios</v>
          </cell>
          <cell r="H317">
            <v>0</v>
          </cell>
          <cell r="I317">
            <v>133019836</v>
          </cell>
          <cell r="J317">
            <v>0</v>
          </cell>
          <cell r="K317">
            <v>133019836</v>
          </cell>
        </row>
        <row r="318">
          <cell r="A318">
            <v>5312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Participaciones de las Entidades Federativas a los Municipios</v>
          </cell>
          <cell r="H318">
            <v>0</v>
          </cell>
          <cell r="I318">
            <v>16887780</v>
          </cell>
          <cell r="J318">
            <v>0</v>
          </cell>
          <cell r="K318">
            <v>16887780</v>
          </cell>
        </row>
        <row r="319">
          <cell r="A319">
            <v>5322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Aportaciones de las Entidades Federativas a los Municipios</v>
          </cell>
          <cell r="H319">
            <v>0</v>
          </cell>
          <cell r="I319">
            <v>71782436</v>
          </cell>
          <cell r="J319">
            <v>0</v>
          </cell>
          <cell r="K319">
            <v>71782436</v>
          </cell>
        </row>
        <row r="320">
          <cell r="A320">
            <v>5332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Convenios de descentralización y Otros</v>
          </cell>
          <cell r="H320">
            <v>0</v>
          </cell>
          <cell r="I320">
            <v>1250000</v>
          </cell>
          <cell r="J320">
            <v>0</v>
          </cell>
          <cell r="K320">
            <v>1250000</v>
          </cell>
        </row>
        <row r="321">
          <cell r="A321">
            <v>5411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Intereses de la Deuda Pública Interna</v>
          </cell>
          <cell r="H321">
            <v>0</v>
          </cell>
          <cell r="I321">
            <v>66535080.780000001</v>
          </cell>
          <cell r="J321">
            <v>0</v>
          </cell>
          <cell r="K321">
            <v>66535080.780000001</v>
          </cell>
        </row>
        <row r="322">
          <cell r="A322">
            <v>5421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Comisiones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5431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Gastos de la Deuda Pública Interna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5441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Costo por Coberturas de la Deuda Pública Interna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5461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ADEFAS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5515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DEP ACUMULADA DE BIENES MUEBLES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5518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Disminución De Bienes Por Pérdida, Obsolescencia Y Deterioro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Provisiones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5530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Disminuciones De Inventarios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5540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Aumento Por Insufic De Estimaciones Por Persida Deterioro U Obsolecencia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5550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Aumento Por Insuficiencia De Provisiones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5590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Otros Gastos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5610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Inversion Pública No Capitalizable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7000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Xxxxxxxxx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7310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DEUDA PUBLICA INDIRECTA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7320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AVAL SOLIDARIO DEUDA INDI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7700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Bienes Arqueológicos Artísticos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7710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arqueológicos en custodia</v>
          </cell>
          <cell r="H338">
            <v>2</v>
          </cell>
          <cell r="I338">
            <v>0</v>
          </cell>
          <cell r="J338">
            <v>0</v>
          </cell>
          <cell r="K338">
            <v>2</v>
          </cell>
        </row>
        <row r="339">
          <cell r="A339">
            <v>7720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arqueológicos</v>
          </cell>
          <cell r="H339">
            <v>-2</v>
          </cell>
          <cell r="I339">
            <v>0</v>
          </cell>
          <cell r="J339">
            <v>0</v>
          </cell>
          <cell r="K339">
            <v>-2</v>
          </cell>
        </row>
        <row r="340">
          <cell r="A340">
            <v>7750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Bienes históricos en custodia</v>
          </cell>
          <cell r="H340">
            <v>12</v>
          </cell>
          <cell r="I340">
            <v>0</v>
          </cell>
          <cell r="J340">
            <v>0</v>
          </cell>
          <cell r="K340">
            <v>12</v>
          </cell>
        </row>
        <row r="341">
          <cell r="A341">
            <v>7760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Custodia de Bienes Históricos</v>
          </cell>
          <cell r="H341">
            <v>-12</v>
          </cell>
          <cell r="I341">
            <v>0</v>
          </cell>
          <cell r="J341">
            <v>0</v>
          </cell>
          <cell r="K341">
            <v>-12</v>
          </cell>
        </row>
        <row r="342">
          <cell r="A342">
            <v>7910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>Fideicomisos Covenidos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7920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>Convenios Fideicomitidos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8110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Ley De Ingresos Estimada         </v>
          </cell>
          <cell r="H344">
            <v>0</v>
          </cell>
          <cell r="I344">
            <v>3082114270.5999999</v>
          </cell>
          <cell r="J344">
            <v>0</v>
          </cell>
          <cell r="K344">
            <v>3082114270.5999999</v>
          </cell>
        </row>
        <row r="345">
          <cell r="A345">
            <v>8120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Por Ejecutar        </v>
          </cell>
          <cell r="H345">
            <v>0</v>
          </cell>
          <cell r="I345">
            <v>2603955816.4299998</v>
          </cell>
          <cell r="J345">
            <v>3353436530.8499999</v>
          </cell>
          <cell r="K345">
            <v>749480714.41999996</v>
          </cell>
        </row>
        <row r="346">
          <cell r="A346">
            <v>8140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 xml:space="preserve">Ley De Ingresos Devengada         </v>
          </cell>
          <cell r="H346">
            <v>0</v>
          </cell>
          <cell r="I346">
            <v>2693695520.5999999</v>
          </cell>
          <cell r="J346">
            <v>2843827520.5999999</v>
          </cell>
          <cell r="K346">
            <v>150132000</v>
          </cell>
        </row>
        <row r="347">
          <cell r="A347">
            <v>8150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Ley De Ingresos Recaudada</v>
          </cell>
          <cell r="H347">
            <v>0</v>
          </cell>
          <cell r="I347">
            <v>239871704.16999999</v>
          </cell>
          <cell r="J347">
            <v>2422373260.3499999</v>
          </cell>
          <cell r="K347">
            <v>2182501556.1799998</v>
          </cell>
        </row>
        <row r="348">
          <cell r="A348">
            <v>8210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Aprobado</v>
          </cell>
          <cell r="H348">
            <v>0</v>
          </cell>
          <cell r="I348">
            <v>12688239903.58</v>
          </cell>
          <cell r="J348">
            <v>15428016290.58</v>
          </cell>
          <cell r="K348">
            <v>2739776387</v>
          </cell>
        </row>
        <row r="349">
          <cell r="A349">
            <v>8220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Presupuesto De Egresos Por Ejercer</v>
          </cell>
          <cell r="H349">
            <v>0</v>
          </cell>
          <cell r="I349">
            <v>17005905094.99</v>
          </cell>
          <cell r="J349">
            <v>16039524798.219999</v>
          </cell>
          <cell r="K349">
            <v>966380296.76999998</v>
          </cell>
        </row>
        <row r="350">
          <cell r="A350">
            <v>8230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Modificaciones Al Presupuesto De Egresos Aprobado</v>
          </cell>
          <cell r="H350">
            <v>0</v>
          </cell>
          <cell r="I350">
            <v>1281892499.3</v>
          </cell>
          <cell r="J350">
            <v>1366642410.3099999</v>
          </cell>
          <cell r="K350">
            <v>84749911.010000005</v>
          </cell>
        </row>
        <row r="351">
          <cell r="A351">
            <v>8240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 De Egresos Comprometido</v>
          </cell>
          <cell r="H351">
            <v>0</v>
          </cell>
          <cell r="I351">
            <v>2133647236.21</v>
          </cell>
          <cell r="J351">
            <v>2139162737.1700001</v>
          </cell>
          <cell r="K351">
            <v>-5515500.96</v>
          </cell>
        </row>
        <row r="352">
          <cell r="A352">
            <v>8250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 Egresos Devengado</v>
          </cell>
          <cell r="H352">
            <v>0</v>
          </cell>
          <cell r="I352">
            <v>2077344733.2</v>
          </cell>
          <cell r="J352">
            <v>1923559735.97</v>
          </cell>
          <cell r="K352">
            <v>153784997.22999999</v>
          </cell>
        </row>
        <row r="353">
          <cell r="A353">
            <v>8260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 Egresos Ejercido</v>
          </cell>
          <cell r="H353">
            <v>0</v>
          </cell>
          <cell r="I353">
            <v>1861694794.6300001</v>
          </cell>
          <cell r="J353">
            <v>1619191353.96</v>
          </cell>
          <cell r="K353">
            <v>242503440.66999999</v>
          </cell>
        </row>
        <row r="354">
          <cell r="A354">
            <v>8270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 t="str">
            <v>Presupuesto De Egresos Pagado</v>
          </cell>
          <cell r="H354">
            <v>0</v>
          </cell>
          <cell r="I354">
            <v>1469762963.8299999</v>
          </cell>
          <cell r="J354">
            <v>2389899.5299999998</v>
          </cell>
          <cell r="K354">
            <v>1467373064.3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view="pageBreakPreview" zoomScale="91" zoomScaleNormal="70" zoomScaleSheetLayoutView="91" zoomScalePageLayoutView="80" workbookViewId="0">
      <selection activeCell="F15" sqref="F15"/>
    </sheetView>
  </sheetViews>
  <sheetFormatPr baseColWidth="10" defaultColWidth="11.42578125" defaultRowHeight="12" x14ac:dyDescent="0.2"/>
  <cols>
    <col min="1" max="1" width="4.85546875" style="2" customWidth="1"/>
    <col min="2" max="2" width="27.5703125" style="1" customWidth="1"/>
    <col min="3" max="3" width="37.85546875" style="2" customWidth="1"/>
    <col min="4" max="5" width="23.7109375" style="2" customWidth="1"/>
    <col min="6" max="6" width="11" style="45" customWidth="1"/>
    <col min="7" max="8" width="27.5703125" style="2" customWidth="1"/>
    <col min="9" max="10" width="23.7109375" style="2" customWidth="1"/>
    <col min="11" max="11" width="4.85546875" style="6" customWidth="1"/>
    <col min="12" max="12" width="1.7109375" style="3" customWidth="1"/>
    <col min="13" max="16384" width="11.42578125" style="2"/>
  </cols>
  <sheetData>
    <row r="1" spans="1:12" ht="20.100000000000001" customHeight="1" x14ac:dyDescent="0.3">
      <c r="A1" s="352"/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1"/>
    </row>
    <row r="2" spans="1:12" ht="20.100000000000001" customHeight="1" x14ac:dyDescent="0.3">
      <c r="A2" s="353" t="s">
        <v>206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1"/>
    </row>
    <row r="3" spans="1:12" ht="20.100000000000001" customHeight="1" x14ac:dyDescent="0.3">
      <c r="A3" s="353" t="s">
        <v>211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</row>
    <row r="4" spans="1:12" ht="20.100000000000001" customHeight="1" x14ac:dyDescent="0.3">
      <c r="A4" s="353" t="s">
        <v>182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</row>
    <row r="5" spans="1:12" ht="20.100000000000001" customHeight="1" x14ac:dyDescent="0.3">
      <c r="A5" s="353" t="s">
        <v>214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</row>
    <row r="6" spans="1:12" ht="20.100000000000001" customHeight="1" x14ac:dyDescent="0.3">
      <c r="A6" s="354" t="s">
        <v>0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12" ht="3" customHeight="1" x14ac:dyDescent="0.2">
      <c r="A7" s="4"/>
      <c r="B7" s="4"/>
      <c r="C7" s="4"/>
      <c r="D7" s="4"/>
      <c r="E7" s="4"/>
      <c r="F7" s="5"/>
      <c r="G7" s="4"/>
      <c r="H7" s="4"/>
      <c r="I7" s="4"/>
      <c r="J7" s="4"/>
      <c r="K7" s="2"/>
      <c r="L7" s="1"/>
    </row>
    <row r="8" spans="1:12" ht="3" customHeight="1" thickBot="1" x14ac:dyDescent="0.25">
      <c r="A8" s="4"/>
      <c r="B8" s="4"/>
      <c r="C8" s="4"/>
      <c r="D8" s="4"/>
      <c r="E8" s="4"/>
      <c r="F8" s="5"/>
      <c r="G8" s="4"/>
      <c r="H8" s="4"/>
      <c r="I8" s="4"/>
      <c r="J8" s="4"/>
    </row>
    <row r="9" spans="1:12" s="8" customFormat="1" ht="30" customHeight="1" thickBot="1" x14ac:dyDescent="0.3">
      <c r="A9" s="342"/>
      <c r="B9" s="344" t="s">
        <v>1</v>
      </c>
      <c r="C9" s="344"/>
      <c r="D9" s="346" t="s">
        <v>2</v>
      </c>
      <c r="E9" s="347"/>
      <c r="F9" s="348"/>
      <c r="G9" s="344" t="s">
        <v>1</v>
      </c>
      <c r="H9" s="350"/>
      <c r="I9" s="330" t="s">
        <v>2</v>
      </c>
      <c r="J9" s="331"/>
      <c r="K9" s="332"/>
      <c r="L9" s="7"/>
    </row>
    <row r="10" spans="1:12" s="8" customFormat="1" ht="30" customHeight="1" thickBot="1" x14ac:dyDescent="0.3">
      <c r="A10" s="343"/>
      <c r="B10" s="345"/>
      <c r="C10" s="345"/>
      <c r="D10" s="9">
        <v>2019</v>
      </c>
      <c r="E10" s="9">
        <v>2018</v>
      </c>
      <c r="F10" s="349"/>
      <c r="G10" s="345"/>
      <c r="H10" s="351"/>
      <c r="I10" s="9">
        <v>2019</v>
      </c>
      <c r="J10" s="333">
        <v>2018</v>
      </c>
      <c r="K10" s="334"/>
      <c r="L10" s="7"/>
    </row>
    <row r="11" spans="1:12" ht="3" customHeight="1" x14ac:dyDescent="0.2">
      <c r="A11" s="10"/>
      <c r="B11" s="11"/>
      <c r="C11" s="11"/>
      <c r="D11" s="11"/>
      <c r="E11" s="11"/>
      <c r="F11" s="12"/>
      <c r="G11" s="11"/>
      <c r="H11" s="11"/>
      <c r="I11" s="11"/>
      <c r="J11" s="11"/>
      <c r="K11" s="13"/>
      <c r="L11" s="1"/>
    </row>
    <row r="12" spans="1:12" ht="3" customHeight="1" x14ac:dyDescent="0.2">
      <c r="A12" s="14"/>
      <c r="B12" s="4"/>
      <c r="C12" s="4"/>
      <c r="D12" s="4"/>
      <c r="E12" s="4"/>
      <c r="F12" s="5"/>
      <c r="G12" s="4"/>
      <c r="H12" s="4"/>
      <c r="I12" s="4"/>
      <c r="J12" s="4"/>
      <c r="K12" s="15"/>
    </row>
    <row r="13" spans="1:12" ht="15" customHeight="1" x14ac:dyDescent="0.25">
      <c r="A13" s="16"/>
      <c r="B13" s="336" t="s">
        <v>3</v>
      </c>
      <c r="C13" s="336"/>
      <c r="D13" s="17"/>
      <c r="E13" s="18"/>
      <c r="F13" s="19"/>
      <c r="G13" s="336" t="s">
        <v>4</v>
      </c>
      <c r="H13" s="336"/>
      <c r="I13" s="20"/>
      <c r="J13" s="20"/>
      <c r="K13" s="21"/>
    </row>
    <row r="14" spans="1:12" ht="5.0999999999999996" customHeight="1" x14ac:dyDescent="0.25">
      <c r="A14" s="16"/>
      <c r="B14" s="171"/>
      <c r="C14" s="20"/>
      <c r="D14" s="22"/>
      <c r="E14" s="22"/>
      <c r="F14" s="19"/>
      <c r="G14" s="171"/>
      <c r="H14" s="20"/>
      <c r="I14" s="23"/>
      <c r="J14" s="23"/>
      <c r="K14" s="21"/>
    </row>
    <row r="15" spans="1:12" ht="15" customHeight="1" x14ac:dyDescent="0.25">
      <c r="A15" s="16"/>
      <c r="B15" s="335" t="s">
        <v>5</v>
      </c>
      <c r="C15" s="335"/>
      <c r="D15" s="22"/>
      <c r="E15" s="22"/>
      <c r="F15" s="19"/>
      <c r="G15" s="335" t="s">
        <v>6</v>
      </c>
      <c r="H15" s="335"/>
      <c r="I15" s="22"/>
      <c r="J15" s="22"/>
      <c r="K15" s="21"/>
    </row>
    <row r="16" spans="1:12" ht="5.0999999999999996" customHeight="1" x14ac:dyDescent="0.25">
      <c r="A16" s="16"/>
      <c r="B16" s="172"/>
      <c r="C16" s="25"/>
      <c r="D16" s="22"/>
      <c r="E16" s="22"/>
      <c r="F16" s="19"/>
      <c r="G16" s="172"/>
      <c r="H16" s="25"/>
      <c r="I16" s="22"/>
      <c r="J16" s="26"/>
      <c r="K16" s="21"/>
    </row>
    <row r="17" spans="1:11" ht="15" customHeight="1" x14ac:dyDescent="0.25">
      <c r="A17" s="16"/>
      <c r="B17" s="329" t="s">
        <v>7</v>
      </c>
      <c r="C17" s="329"/>
      <c r="D17" s="26">
        <v>10939090.619999999</v>
      </c>
      <c r="E17" s="26">
        <v>3673293.23</v>
      </c>
      <c r="F17" s="26"/>
      <c r="G17" s="329" t="s">
        <v>8</v>
      </c>
      <c r="H17" s="329"/>
      <c r="I17" s="26">
        <v>3857675.25</v>
      </c>
      <c r="J17" s="26">
        <v>7782415.3700000001</v>
      </c>
      <c r="K17" s="21"/>
    </row>
    <row r="18" spans="1:11" ht="15" customHeight="1" x14ac:dyDescent="0.25">
      <c r="A18" s="16"/>
      <c r="B18" s="329" t="s">
        <v>9</v>
      </c>
      <c r="C18" s="329"/>
      <c r="D18" s="26">
        <v>30413764.77</v>
      </c>
      <c r="E18" s="26">
        <v>8331408.7800000003</v>
      </c>
      <c r="F18" s="26"/>
      <c r="G18" s="329" t="s">
        <v>10</v>
      </c>
      <c r="H18" s="329"/>
      <c r="I18" s="26">
        <v>0</v>
      </c>
      <c r="J18" s="26">
        <v>0</v>
      </c>
      <c r="K18" s="21"/>
    </row>
    <row r="19" spans="1:11" ht="15" customHeight="1" x14ac:dyDescent="0.25">
      <c r="A19" s="16"/>
      <c r="B19" s="329" t="s">
        <v>11</v>
      </c>
      <c r="C19" s="329"/>
      <c r="D19" s="26">
        <v>655609.01</v>
      </c>
      <c r="E19" s="26">
        <v>303829.07</v>
      </c>
      <c r="F19" s="26"/>
      <c r="G19" s="329" t="s">
        <v>12</v>
      </c>
      <c r="H19" s="329"/>
      <c r="I19" s="26">
        <v>0</v>
      </c>
      <c r="J19" s="26">
        <v>0</v>
      </c>
      <c r="K19" s="21"/>
    </row>
    <row r="20" spans="1:11" ht="15" customHeight="1" x14ac:dyDescent="0.25">
      <c r="A20" s="16"/>
      <c r="B20" s="329" t="s">
        <v>13</v>
      </c>
      <c r="C20" s="329"/>
      <c r="D20" s="26">
        <v>0</v>
      </c>
      <c r="E20" s="26">
        <v>0</v>
      </c>
      <c r="F20" s="26"/>
      <c r="G20" s="329" t="s">
        <v>14</v>
      </c>
      <c r="H20" s="329"/>
      <c r="I20" s="26">
        <v>0</v>
      </c>
      <c r="J20" s="26">
        <v>0</v>
      </c>
      <c r="K20" s="21"/>
    </row>
    <row r="21" spans="1:11" ht="15" customHeight="1" x14ac:dyDescent="0.25">
      <c r="A21" s="16"/>
      <c r="B21" s="329" t="s">
        <v>15</v>
      </c>
      <c r="C21" s="329"/>
      <c r="D21" s="26">
        <v>0</v>
      </c>
      <c r="E21" s="26">
        <v>0</v>
      </c>
      <c r="F21" s="26"/>
      <c r="G21" s="329" t="s">
        <v>16</v>
      </c>
      <c r="H21" s="329"/>
      <c r="I21" s="26">
        <v>0</v>
      </c>
      <c r="J21" s="26">
        <v>0</v>
      </c>
      <c r="K21" s="21"/>
    </row>
    <row r="22" spans="1:11" ht="29.25" customHeight="1" x14ac:dyDescent="0.25">
      <c r="A22" s="16"/>
      <c r="B22" s="329" t="s">
        <v>17</v>
      </c>
      <c r="C22" s="329"/>
      <c r="D22" s="26">
        <v>0</v>
      </c>
      <c r="E22" s="26">
        <v>0</v>
      </c>
      <c r="F22" s="26"/>
      <c r="G22" s="329" t="s">
        <v>18</v>
      </c>
      <c r="H22" s="329"/>
      <c r="I22" s="26">
        <v>0</v>
      </c>
      <c r="J22" s="26">
        <v>0</v>
      </c>
      <c r="K22" s="21"/>
    </row>
    <row r="23" spans="1:11" ht="15" customHeight="1" x14ac:dyDescent="0.25">
      <c r="A23" s="16"/>
      <c r="B23" s="329" t="s">
        <v>19</v>
      </c>
      <c r="C23" s="329"/>
      <c r="D23" s="26">
        <v>0</v>
      </c>
      <c r="E23" s="26">
        <v>0</v>
      </c>
      <c r="F23" s="26"/>
      <c r="G23" s="329" t="s">
        <v>20</v>
      </c>
      <c r="H23" s="329"/>
      <c r="I23" s="26">
        <v>921603.22</v>
      </c>
      <c r="J23" s="26">
        <v>3179012.28</v>
      </c>
      <c r="K23" s="21"/>
    </row>
    <row r="24" spans="1:11" ht="15" customHeight="1" x14ac:dyDescent="0.25">
      <c r="A24" s="16"/>
      <c r="B24" s="27"/>
      <c r="C24" s="168"/>
      <c r="D24" s="28"/>
      <c r="E24" s="28"/>
      <c r="F24" s="19"/>
      <c r="G24" s="329" t="s">
        <v>21</v>
      </c>
      <c r="H24" s="329"/>
      <c r="I24" s="26">
        <v>38818.839999999997</v>
      </c>
      <c r="J24" s="26">
        <v>83810.02</v>
      </c>
      <c r="K24" s="21"/>
    </row>
    <row r="25" spans="1:11" ht="15" customHeight="1" x14ac:dyDescent="0.25">
      <c r="A25" s="29"/>
      <c r="B25" s="335" t="s">
        <v>22</v>
      </c>
      <c r="C25" s="335"/>
      <c r="D25" s="30">
        <f>SUM(D17:D23)</f>
        <v>42008464.399999999</v>
      </c>
      <c r="E25" s="30">
        <f>SUM(E17:E23)</f>
        <v>12308531.08</v>
      </c>
      <c r="F25" s="31"/>
      <c r="G25" s="171"/>
      <c r="H25" s="20"/>
      <c r="I25" s="32"/>
      <c r="J25" s="32"/>
      <c r="K25" s="21"/>
    </row>
    <row r="26" spans="1:11" ht="15" customHeight="1" x14ac:dyDescent="0.25">
      <c r="A26" s="29"/>
      <c r="B26" s="171"/>
      <c r="C26" s="169"/>
      <c r="D26" s="32"/>
      <c r="E26" s="32"/>
      <c r="F26" s="31"/>
      <c r="G26" s="335" t="s">
        <v>23</v>
      </c>
      <c r="H26" s="335"/>
      <c r="I26" s="30">
        <f>SUM(I17:I24)</f>
        <v>4818097.3099999996</v>
      </c>
      <c r="J26" s="30">
        <f>SUM(J17:J24)</f>
        <v>11045237.67</v>
      </c>
      <c r="K26" s="21"/>
    </row>
    <row r="27" spans="1:11" ht="15" customHeight="1" x14ac:dyDescent="0.25">
      <c r="A27" s="16"/>
      <c r="B27" s="27"/>
      <c r="C27" s="27"/>
      <c r="D27" s="28"/>
      <c r="E27" s="28"/>
      <c r="F27" s="19"/>
      <c r="G27" s="33"/>
      <c r="H27" s="168"/>
      <c r="I27" s="28"/>
      <c r="J27" s="28"/>
      <c r="K27" s="21"/>
    </row>
    <row r="28" spans="1:11" ht="15" customHeight="1" x14ac:dyDescent="0.25">
      <c r="A28" s="16"/>
      <c r="B28" s="335" t="s">
        <v>24</v>
      </c>
      <c r="C28" s="335"/>
      <c r="D28" s="22"/>
      <c r="E28" s="22"/>
      <c r="F28" s="19"/>
      <c r="G28" s="335" t="s">
        <v>25</v>
      </c>
      <c r="H28" s="335"/>
      <c r="I28" s="22"/>
      <c r="J28" s="22"/>
      <c r="K28" s="21"/>
    </row>
    <row r="29" spans="1:11" ht="15" customHeight="1" x14ac:dyDescent="0.25">
      <c r="A29" s="16"/>
      <c r="B29" s="27"/>
      <c r="C29" s="27"/>
      <c r="D29" s="28"/>
      <c r="E29" s="28"/>
      <c r="F29" s="19"/>
      <c r="G29" s="27"/>
      <c r="H29" s="168"/>
      <c r="I29" s="28"/>
      <c r="J29" s="28"/>
      <c r="K29" s="21"/>
    </row>
    <row r="30" spans="1:11" ht="15" customHeight="1" x14ac:dyDescent="0.25">
      <c r="A30" s="16"/>
      <c r="B30" s="329" t="s">
        <v>26</v>
      </c>
      <c r="C30" s="329"/>
      <c r="D30" s="26">
        <v>0</v>
      </c>
      <c r="E30" s="26">
        <v>0</v>
      </c>
      <c r="F30" s="26"/>
      <c r="G30" s="329" t="s">
        <v>27</v>
      </c>
      <c r="H30" s="329"/>
      <c r="I30" s="26">
        <v>0</v>
      </c>
      <c r="J30" s="26">
        <v>0</v>
      </c>
      <c r="K30" s="21"/>
    </row>
    <row r="31" spans="1:11" ht="15" customHeight="1" x14ac:dyDescent="0.25">
      <c r="A31" s="16"/>
      <c r="B31" s="329" t="s">
        <v>28</v>
      </c>
      <c r="C31" s="329"/>
      <c r="D31" s="26">
        <v>168280.06</v>
      </c>
      <c r="E31" s="26">
        <v>168280.06</v>
      </c>
      <c r="F31" s="26"/>
      <c r="G31" s="329" t="s">
        <v>29</v>
      </c>
      <c r="H31" s="329"/>
      <c r="I31" s="26">
        <v>0</v>
      </c>
      <c r="J31" s="26">
        <v>0</v>
      </c>
      <c r="K31" s="21"/>
    </row>
    <row r="32" spans="1:11" ht="15" customHeight="1" x14ac:dyDescent="0.25">
      <c r="A32" s="16"/>
      <c r="B32" s="329" t="s">
        <v>30</v>
      </c>
      <c r="C32" s="329"/>
      <c r="D32" s="26">
        <v>208282871.03999999</v>
      </c>
      <c r="E32" s="26">
        <v>186975533.03999999</v>
      </c>
      <c r="F32" s="26"/>
      <c r="G32" s="329" t="s">
        <v>31</v>
      </c>
      <c r="H32" s="329"/>
      <c r="I32" s="26">
        <v>0</v>
      </c>
      <c r="J32" s="26">
        <v>0</v>
      </c>
      <c r="K32" s="21"/>
    </row>
    <row r="33" spans="1:11" ht="15" customHeight="1" x14ac:dyDescent="0.25">
      <c r="A33" s="16"/>
      <c r="B33" s="329" t="s">
        <v>32</v>
      </c>
      <c r="C33" s="329"/>
      <c r="D33" s="26">
        <v>14882512.27</v>
      </c>
      <c r="E33" s="26">
        <v>12828914.25</v>
      </c>
      <c r="F33" s="26"/>
      <c r="G33" s="329" t="s">
        <v>33</v>
      </c>
      <c r="H33" s="329"/>
      <c r="I33" s="26">
        <v>0</v>
      </c>
      <c r="J33" s="26">
        <v>0</v>
      </c>
      <c r="K33" s="21"/>
    </row>
    <row r="34" spans="1:11" ht="31.5" customHeight="1" x14ac:dyDescent="0.25">
      <c r="A34" s="16"/>
      <c r="B34" s="329" t="s">
        <v>34</v>
      </c>
      <c r="C34" s="329"/>
      <c r="D34" s="26">
        <v>4234708.76</v>
      </c>
      <c r="E34" s="26">
        <v>4215944.53</v>
      </c>
      <c r="F34" s="26"/>
      <c r="G34" s="329" t="s">
        <v>35</v>
      </c>
      <c r="H34" s="329"/>
      <c r="I34" s="26">
        <v>0</v>
      </c>
      <c r="J34" s="26">
        <v>0</v>
      </c>
      <c r="K34" s="21"/>
    </row>
    <row r="35" spans="1:11" ht="15" customHeight="1" x14ac:dyDescent="0.25">
      <c r="A35" s="16"/>
      <c r="B35" s="329" t="s">
        <v>36</v>
      </c>
      <c r="C35" s="329"/>
      <c r="D35" s="327">
        <v>-2092091</v>
      </c>
      <c r="E35" s="327">
        <v>-1351162.32</v>
      </c>
      <c r="F35" s="26"/>
      <c r="G35" s="329" t="s">
        <v>37</v>
      </c>
      <c r="H35" s="329"/>
      <c r="I35" s="26">
        <v>0</v>
      </c>
      <c r="J35" s="26">
        <v>0</v>
      </c>
      <c r="K35" s="21"/>
    </row>
    <row r="36" spans="1:11" ht="15" customHeight="1" x14ac:dyDescent="0.25">
      <c r="A36" s="16"/>
      <c r="B36" s="329" t="s">
        <v>38</v>
      </c>
      <c r="C36" s="329"/>
      <c r="D36" s="26">
        <v>0</v>
      </c>
      <c r="E36" s="26">
        <v>0</v>
      </c>
      <c r="F36" s="26"/>
      <c r="G36" s="27"/>
      <c r="H36" s="168"/>
      <c r="I36" s="28"/>
      <c r="J36" s="28"/>
      <c r="K36" s="21"/>
    </row>
    <row r="37" spans="1:11" ht="15" customHeight="1" x14ac:dyDescent="0.25">
      <c r="A37" s="16"/>
      <c r="B37" s="329" t="s">
        <v>39</v>
      </c>
      <c r="C37" s="329"/>
      <c r="D37" s="26">
        <v>0</v>
      </c>
      <c r="E37" s="26">
        <v>0</v>
      </c>
      <c r="F37" s="26"/>
      <c r="G37" s="335" t="s">
        <v>40</v>
      </c>
      <c r="H37" s="335"/>
      <c r="I37" s="30">
        <f>SUM(I30:I35)</f>
        <v>0</v>
      </c>
      <c r="J37" s="30">
        <f>SUM(J30:J35)</f>
        <v>0</v>
      </c>
      <c r="K37" s="21"/>
    </row>
    <row r="38" spans="1:11" ht="15" x14ac:dyDescent="0.25">
      <c r="A38" s="16"/>
      <c r="B38" s="329" t="s">
        <v>41</v>
      </c>
      <c r="C38" s="329"/>
      <c r="D38" s="26">
        <v>0</v>
      </c>
      <c r="E38" s="26">
        <v>0</v>
      </c>
      <c r="F38" s="26"/>
      <c r="G38" s="171"/>
      <c r="H38" s="169"/>
      <c r="I38" s="32"/>
      <c r="J38" s="32"/>
      <c r="K38" s="21"/>
    </row>
    <row r="39" spans="1:11" ht="15" x14ac:dyDescent="0.25">
      <c r="A39" s="16"/>
      <c r="B39" s="27"/>
      <c r="C39" s="168"/>
      <c r="D39" s="28"/>
      <c r="E39" s="28"/>
      <c r="F39" s="19"/>
      <c r="G39" s="335" t="s">
        <v>42</v>
      </c>
      <c r="H39" s="335"/>
      <c r="I39" s="30">
        <f>I26+I37</f>
        <v>4818097.3099999996</v>
      </c>
      <c r="J39" s="30">
        <f>J26+J37</f>
        <v>11045237.67</v>
      </c>
      <c r="K39" s="21"/>
    </row>
    <row r="40" spans="1:11" ht="15" x14ac:dyDescent="0.25">
      <c r="A40" s="16"/>
      <c r="B40" s="27"/>
      <c r="C40" s="301"/>
      <c r="D40" s="28"/>
      <c r="E40" s="28"/>
      <c r="F40" s="19"/>
      <c r="G40" s="302"/>
      <c r="H40" s="302"/>
      <c r="I40" s="30"/>
      <c r="J40" s="30"/>
      <c r="K40" s="21"/>
    </row>
    <row r="41" spans="1:11" ht="15" customHeight="1" x14ac:dyDescent="0.25">
      <c r="A41" s="29"/>
      <c r="B41" s="335" t="s">
        <v>43</v>
      </c>
      <c r="C41" s="335"/>
      <c r="D41" s="30">
        <f>SUM(D30:D38)</f>
        <v>225476281.13</v>
      </c>
      <c r="E41" s="30">
        <f>SUM(E30:E38)-0.1</f>
        <v>202837509.46000001</v>
      </c>
      <c r="F41" s="31"/>
      <c r="G41" s="171"/>
      <c r="H41" s="35"/>
      <c r="I41" s="32"/>
      <c r="J41" s="32"/>
      <c r="K41" s="21"/>
    </row>
    <row r="42" spans="1:11" ht="15" customHeight="1" x14ac:dyDescent="0.25">
      <c r="A42" s="16"/>
      <c r="B42" s="27"/>
      <c r="C42" s="171"/>
      <c r="D42" s="28"/>
      <c r="E42" s="28"/>
      <c r="F42" s="19"/>
      <c r="G42" s="336" t="s">
        <v>44</v>
      </c>
      <c r="H42" s="336"/>
      <c r="I42" s="28"/>
      <c r="J42" s="28"/>
      <c r="K42" s="21"/>
    </row>
    <row r="43" spans="1:11" ht="15" customHeight="1" x14ac:dyDescent="0.25">
      <c r="A43" s="16"/>
      <c r="B43" s="335" t="s">
        <v>45</v>
      </c>
      <c r="C43" s="335"/>
      <c r="D43" s="30">
        <f>D25+D41</f>
        <v>267484745.53</v>
      </c>
      <c r="E43" s="30">
        <f>E25+E41</f>
        <v>215146040.54000002</v>
      </c>
      <c r="F43" s="19"/>
      <c r="G43" s="171"/>
      <c r="H43" s="35"/>
      <c r="I43" s="28"/>
      <c r="J43" s="28"/>
      <c r="K43" s="21"/>
    </row>
    <row r="44" spans="1:11" ht="15" customHeight="1" x14ac:dyDescent="0.25">
      <c r="A44" s="16"/>
      <c r="B44" s="27"/>
      <c r="C44" s="27"/>
      <c r="D44" s="28"/>
      <c r="E44" s="28"/>
      <c r="F44" s="19"/>
      <c r="G44" s="335" t="s">
        <v>46</v>
      </c>
      <c r="H44" s="335"/>
      <c r="I44" s="30">
        <f>SUM(I46:I48)</f>
        <v>122724162</v>
      </c>
      <c r="J44" s="30">
        <f>SUM(J46:J48)</f>
        <v>101416824</v>
      </c>
      <c r="K44" s="21"/>
    </row>
    <row r="45" spans="1:11" ht="6" customHeight="1" x14ac:dyDescent="0.25">
      <c r="A45" s="16"/>
      <c r="B45" s="27"/>
      <c r="C45" s="27"/>
      <c r="D45" s="28"/>
      <c r="E45" s="28"/>
      <c r="F45" s="19"/>
      <c r="G45" s="27"/>
      <c r="H45" s="18"/>
      <c r="I45" s="26"/>
      <c r="J45" s="26"/>
      <c r="K45" s="21"/>
    </row>
    <row r="46" spans="1:11" ht="15" customHeight="1" x14ac:dyDescent="0.25">
      <c r="A46" s="16"/>
      <c r="B46" s="27"/>
      <c r="C46" s="27"/>
      <c r="D46" s="28"/>
      <c r="E46" s="28"/>
      <c r="F46" s="19"/>
      <c r="G46" s="329" t="s">
        <v>47</v>
      </c>
      <c r="H46" s="329"/>
      <c r="I46" s="26">
        <v>0</v>
      </c>
      <c r="J46" s="26">
        <v>0</v>
      </c>
      <c r="K46" s="21"/>
    </row>
    <row r="47" spans="1:11" ht="15" customHeight="1" x14ac:dyDescent="0.25">
      <c r="A47" s="16"/>
      <c r="B47" s="27"/>
      <c r="C47" s="355"/>
      <c r="D47" s="355"/>
      <c r="E47" s="28"/>
      <c r="F47" s="19"/>
      <c r="G47" s="329" t="s">
        <v>48</v>
      </c>
      <c r="H47" s="329"/>
      <c r="I47" s="26">
        <v>122724162</v>
      </c>
      <c r="J47" s="26">
        <v>101416824</v>
      </c>
      <c r="K47" s="21"/>
    </row>
    <row r="48" spans="1:11" ht="15" customHeight="1" x14ac:dyDescent="0.25">
      <c r="A48" s="16"/>
      <c r="B48" s="27"/>
      <c r="C48" s="355"/>
      <c r="D48" s="355"/>
      <c r="E48" s="28"/>
      <c r="F48" s="19"/>
      <c r="G48" s="329" t="s">
        <v>49</v>
      </c>
      <c r="H48" s="329"/>
      <c r="I48" s="26">
        <v>0</v>
      </c>
      <c r="J48" s="26">
        <v>0</v>
      </c>
      <c r="K48" s="21"/>
    </row>
    <row r="49" spans="1:11" ht="15" customHeight="1" x14ac:dyDescent="0.25">
      <c r="A49" s="16"/>
      <c r="B49" s="27"/>
      <c r="C49" s="355"/>
      <c r="D49" s="355"/>
      <c r="E49" s="28"/>
      <c r="F49" s="19"/>
      <c r="G49" s="27"/>
      <c r="H49" s="18"/>
      <c r="I49" s="28"/>
      <c r="J49" s="28"/>
      <c r="K49" s="21"/>
    </row>
    <row r="50" spans="1:11" ht="15" customHeight="1" x14ac:dyDescent="0.25">
      <c r="A50" s="16"/>
      <c r="B50" s="27"/>
      <c r="C50" s="355"/>
      <c r="D50" s="355"/>
      <c r="E50" s="28"/>
      <c r="F50" s="19"/>
      <c r="G50" s="335" t="s">
        <v>50</v>
      </c>
      <c r="H50" s="335"/>
      <c r="I50" s="30">
        <f>SUM(I52:I56)</f>
        <v>139942486.44999999</v>
      </c>
      <c r="J50" s="30">
        <f>SUM(J52:J56)</f>
        <v>102683979.26000001</v>
      </c>
      <c r="K50" s="21"/>
    </row>
    <row r="51" spans="1:11" ht="8.25" customHeight="1" x14ac:dyDescent="0.25">
      <c r="A51" s="16"/>
      <c r="B51" s="27"/>
      <c r="C51" s="355"/>
      <c r="D51" s="355"/>
      <c r="E51" s="28"/>
      <c r="F51" s="19"/>
      <c r="G51" s="171"/>
      <c r="H51" s="18"/>
      <c r="I51" s="36"/>
      <c r="J51" s="36"/>
      <c r="K51" s="21"/>
    </row>
    <row r="52" spans="1:11" ht="15" customHeight="1" x14ac:dyDescent="0.25">
      <c r="A52" s="16"/>
      <c r="B52" s="27"/>
      <c r="C52" s="355"/>
      <c r="D52" s="355"/>
      <c r="E52" s="28"/>
      <c r="F52" s="19"/>
      <c r="G52" s="329" t="s">
        <v>51</v>
      </c>
      <c r="H52" s="329"/>
      <c r="I52" s="26">
        <v>37261059.189999998</v>
      </c>
      <c r="J52" s="26">
        <v>1861938.71</v>
      </c>
      <c r="K52" s="21"/>
    </row>
    <row r="53" spans="1:11" ht="15" customHeight="1" x14ac:dyDescent="0.25">
      <c r="A53" s="16"/>
      <c r="B53" s="27"/>
      <c r="C53" s="355"/>
      <c r="D53" s="355"/>
      <c r="E53" s="28"/>
      <c r="F53" s="19"/>
      <c r="G53" s="329" t="s">
        <v>52</v>
      </c>
      <c r="H53" s="329"/>
      <c r="I53" s="26">
        <v>102449888.89</v>
      </c>
      <c r="J53" s="26">
        <v>100587950.18000001</v>
      </c>
      <c r="K53" s="21"/>
    </row>
    <row r="54" spans="1:11" ht="15" customHeight="1" x14ac:dyDescent="0.25">
      <c r="A54" s="16"/>
      <c r="B54" s="27"/>
      <c r="C54" s="355"/>
      <c r="D54" s="355"/>
      <c r="E54" s="28"/>
      <c r="F54" s="19"/>
      <c r="G54" s="329" t="s">
        <v>53</v>
      </c>
      <c r="H54" s="329"/>
      <c r="I54" s="26">
        <v>0</v>
      </c>
      <c r="J54" s="26">
        <v>0</v>
      </c>
      <c r="K54" s="21"/>
    </row>
    <row r="55" spans="1:11" ht="15" customHeight="1" x14ac:dyDescent="0.25">
      <c r="A55" s="16"/>
      <c r="B55" s="27"/>
      <c r="C55" s="27"/>
      <c r="D55" s="28"/>
      <c r="E55" s="28"/>
      <c r="F55" s="19"/>
      <c r="G55" s="329" t="s">
        <v>54</v>
      </c>
      <c r="H55" s="329"/>
      <c r="I55" s="26">
        <v>0</v>
      </c>
      <c r="J55" s="26">
        <v>0</v>
      </c>
      <c r="K55" s="21"/>
    </row>
    <row r="56" spans="1:11" ht="21.75" customHeight="1" x14ac:dyDescent="0.25">
      <c r="A56" s="16"/>
      <c r="B56" s="27"/>
      <c r="C56" s="27"/>
      <c r="D56" s="28"/>
      <c r="E56" s="28"/>
      <c r="F56" s="19"/>
      <c r="G56" s="329" t="s">
        <v>55</v>
      </c>
      <c r="H56" s="329"/>
      <c r="I56" s="26">
        <v>231538.37</v>
      </c>
      <c r="J56" s="26">
        <v>234090.37</v>
      </c>
      <c r="K56" s="21"/>
    </row>
    <row r="57" spans="1:11" ht="34.5" customHeight="1" x14ac:dyDescent="0.25">
      <c r="A57" s="16"/>
      <c r="B57" s="27"/>
      <c r="C57" s="27"/>
      <c r="D57" s="28"/>
      <c r="F57" s="19"/>
      <c r="G57" s="335" t="s">
        <v>108</v>
      </c>
      <c r="H57" s="335"/>
      <c r="I57" s="30">
        <f>SUM(I59:I60)</f>
        <v>0</v>
      </c>
      <c r="J57" s="30">
        <f>SUM(J59:J60)</f>
        <v>0</v>
      </c>
      <c r="K57" s="21"/>
    </row>
    <row r="58" spans="1:11" ht="5.25" customHeight="1" x14ac:dyDescent="0.25">
      <c r="A58" s="16"/>
      <c r="B58" s="27"/>
      <c r="C58" s="27"/>
      <c r="D58" s="28"/>
      <c r="E58" s="28"/>
      <c r="F58" s="19"/>
      <c r="G58" s="27"/>
      <c r="H58" s="18"/>
      <c r="I58" s="28"/>
      <c r="J58" s="28"/>
      <c r="K58" s="21"/>
    </row>
    <row r="59" spans="1:11" ht="15" customHeight="1" x14ac:dyDescent="0.25">
      <c r="A59" s="16"/>
      <c r="B59" s="27"/>
      <c r="C59" s="27"/>
      <c r="D59" s="28"/>
      <c r="E59" s="28"/>
      <c r="F59" s="19"/>
      <c r="G59" s="329" t="s">
        <v>56</v>
      </c>
      <c r="H59" s="329"/>
      <c r="I59" s="26">
        <v>0</v>
      </c>
      <c r="J59" s="26">
        <v>0</v>
      </c>
      <c r="K59" s="21"/>
    </row>
    <row r="60" spans="1:11" ht="15" customHeight="1" x14ac:dyDescent="0.25">
      <c r="A60" s="16"/>
      <c r="B60" s="27"/>
      <c r="C60" s="27"/>
      <c r="D60" s="28"/>
      <c r="E60" s="28"/>
      <c r="F60" s="19"/>
      <c r="G60" s="329" t="s">
        <v>57</v>
      </c>
      <c r="H60" s="329"/>
      <c r="I60" s="26">
        <v>0</v>
      </c>
      <c r="J60" s="26">
        <v>0</v>
      </c>
      <c r="K60" s="21"/>
    </row>
    <row r="61" spans="1:11" ht="15" customHeight="1" x14ac:dyDescent="0.25">
      <c r="A61" s="16"/>
      <c r="B61" s="27"/>
      <c r="C61" s="27"/>
      <c r="D61" s="28"/>
      <c r="E61" s="28"/>
      <c r="F61" s="19"/>
      <c r="G61" s="27"/>
      <c r="H61" s="37"/>
      <c r="I61" s="28"/>
      <c r="J61" s="28"/>
      <c r="K61" s="21"/>
    </row>
    <row r="62" spans="1:11" ht="15" customHeight="1" x14ac:dyDescent="0.25">
      <c r="A62" s="16"/>
      <c r="B62" s="27"/>
      <c r="C62" s="27"/>
      <c r="D62" s="28"/>
      <c r="E62" s="28"/>
      <c r="F62" s="19"/>
      <c r="G62" s="335" t="s">
        <v>58</v>
      </c>
      <c r="H62" s="335"/>
      <c r="I62" s="30">
        <f>I44+I50+I57</f>
        <v>262666648.44999999</v>
      </c>
      <c r="J62" s="30">
        <f>J44+J50+J57</f>
        <v>204100803.25999999</v>
      </c>
      <c r="K62" s="21"/>
    </row>
    <row r="63" spans="1:11" ht="15" customHeight="1" x14ac:dyDescent="0.25">
      <c r="A63" s="16"/>
      <c r="B63" s="27"/>
      <c r="C63" s="27"/>
      <c r="D63" s="28"/>
      <c r="E63" s="28"/>
      <c r="F63" s="19"/>
      <c r="G63" s="27"/>
      <c r="H63" s="18"/>
      <c r="I63" s="28"/>
      <c r="J63" s="28"/>
      <c r="K63" s="21"/>
    </row>
    <row r="64" spans="1:11" ht="15" x14ac:dyDescent="0.25">
      <c r="A64" s="16"/>
      <c r="B64" s="27"/>
      <c r="C64" s="27"/>
      <c r="D64" s="28"/>
      <c r="E64" s="28"/>
      <c r="F64" s="19"/>
      <c r="G64" s="335" t="s">
        <v>59</v>
      </c>
      <c r="H64" s="335"/>
      <c r="I64" s="30">
        <f>I39+I62</f>
        <v>267484745.75999999</v>
      </c>
      <c r="J64" s="30">
        <f>J39+J62</f>
        <v>215146040.92999998</v>
      </c>
      <c r="K64" s="21"/>
    </row>
    <row r="65" spans="1:11" ht="6" customHeight="1" thickBot="1" x14ac:dyDescent="0.3">
      <c r="A65" s="38"/>
      <c r="B65" s="39"/>
      <c r="C65" s="39"/>
      <c r="D65" s="39"/>
      <c r="E65" s="39"/>
      <c r="F65" s="40"/>
      <c r="G65" s="39"/>
      <c r="H65" s="39"/>
      <c r="I65" s="39"/>
      <c r="J65" s="39"/>
      <c r="K65" s="41"/>
    </row>
    <row r="66" spans="1:11" ht="6" customHeight="1" x14ac:dyDescent="0.2">
      <c r="B66" s="42"/>
      <c r="C66" s="43"/>
      <c r="D66" s="44"/>
      <c r="E66" s="44"/>
      <c r="G66" s="46"/>
      <c r="H66" s="43"/>
      <c r="I66" s="44"/>
      <c r="J66" s="44"/>
    </row>
    <row r="67" spans="1:11" ht="6" customHeight="1" x14ac:dyDescent="0.2">
      <c r="B67" s="42"/>
      <c r="C67" s="43"/>
      <c r="D67" s="44"/>
      <c r="E67" s="44"/>
      <c r="G67" s="46"/>
      <c r="H67" s="43"/>
      <c r="I67" s="44"/>
      <c r="J67" s="44"/>
    </row>
    <row r="68" spans="1:11" ht="15" customHeight="1" x14ac:dyDescent="0.2">
      <c r="B68" s="337" t="s">
        <v>151</v>
      </c>
      <c r="C68" s="337"/>
      <c r="D68" s="337"/>
      <c r="E68" s="337"/>
      <c r="F68" s="337"/>
      <c r="G68" s="337"/>
      <c r="H68" s="337"/>
      <c r="I68" s="337"/>
      <c r="J68" s="337"/>
    </row>
    <row r="69" spans="1:11" ht="49.5" customHeight="1" x14ac:dyDescent="0.2">
      <c r="B69" s="42"/>
      <c r="C69" s="338"/>
      <c r="D69" s="338"/>
      <c r="E69" s="44"/>
      <c r="G69" s="340"/>
      <c r="H69" s="340"/>
      <c r="I69" s="44"/>
      <c r="J69" s="44"/>
    </row>
    <row r="70" spans="1:11" ht="21" customHeight="1" x14ac:dyDescent="0.2">
      <c r="B70" s="47"/>
      <c r="C70" s="339"/>
      <c r="D70" s="339"/>
      <c r="E70" s="44"/>
      <c r="F70" s="48"/>
      <c r="G70" s="339"/>
      <c r="H70" s="339"/>
      <c r="I70" s="49"/>
      <c r="J70" s="44"/>
    </row>
    <row r="71" spans="1:11" ht="20.100000000000001" customHeight="1" x14ac:dyDescent="0.2">
      <c r="B71" s="50"/>
      <c r="C71" s="341"/>
      <c r="D71" s="341"/>
      <c r="E71" s="51"/>
      <c r="F71" s="48"/>
      <c r="G71" s="341"/>
      <c r="H71" s="341"/>
      <c r="I71" s="49"/>
      <c r="J71" s="44"/>
    </row>
    <row r="75" spans="1:11" x14ac:dyDescent="0.2">
      <c r="C75" s="339"/>
      <c r="D75" s="339"/>
      <c r="G75" s="339"/>
      <c r="H75" s="339"/>
    </row>
    <row r="76" spans="1:11" x14ac:dyDescent="0.2">
      <c r="C76" s="341"/>
      <c r="D76" s="341"/>
      <c r="G76" s="341"/>
      <c r="H76" s="341"/>
    </row>
    <row r="77" spans="1:11" ht="15" x14ac:dyDescent="0.25">
      <c r="F77" s="52"/>
    </row>
    <row r="78" spans="1:11" ht="30.75" customHeight="1" x14ac:dyDescent="0.2">
      <c r="I78" s="24"/>
      <c r="J78" s="24"/>
    </row>
    <row r="79" spans="1:11" x14ac:dyDescent="0.2">
      <c r="I79" s="53"/>
      <c r="J79" s="53"/>
    </row>
    <row r="80" spans="1:11" ht="15" x14ac:dyDescent="0.2">
      <c r="C80" s="27"/>
      <c r="D80" s="27"/>
      <c r="E80" s="28"/>
      <c r="F80" s="28"/>
      <c r="G80" s="19"/>
      <c r="H80" s="299"/>
      <c r="I80" s="299"/>
      <c r="J80" s="34"/>
      <c r="K80" s="26"/>
    </row>
    <row r="81" spans="3:11" ht="15" x14ac:dyDescent="0.2">
      <c r="C81" s="27"/>
      <c r="D81" s="27"/>
      <c r="E81" s="28"/>
      <c r="F81" s="28"/>
      <c r="G81" s="19"/>
      <c r="H81" s="299"/>
      <c r="I81" s="299"/>
      <c r="J81" s="34"/>
      <c r="K81" s="26"/>
    </row>
    <row r="82" spans="3:11" ht="15" x14ac:dyDescent="0.2">
      <c r="C82" s="27"/>
      <c r="D82" s="27"/>
      <c r="E82" s="28"/>
      <c r="F82" s="28"/>
      <c r="G82" s="19"/>
      <c r="H82" s="299"/>
      <c r="I82" s="299"/>
      <c r="J82" s="34"/>
      <c r="K82" s="26"/>
    </row>
    <row r="83" spans="3:11" ht="15" x14ac:dyDescent="0.2">
      <c r="C83" s="27"/>
      <c r="D83" s="27"/>
      <c r="E83" s="28"/>
      <c r="F83" s="28"/>
      <c r="G83" s="19"/>
      <c r="H83" s="299"/>
      <c r="I83" s="299"/>
      <c r="J83" s="34"/>
      <c r="K83" s="26"/>
    </row>
    <row r="84" spans="3:11" ht="15" x14ac:dyDescent="0.2">
      <c r="C84" s="27"/>
      <c r="D84" s="27"/>
      <c r="E84" s="28"/>
      <c r="F84" s="28"/>
      <c r="G84" s="19"/>
      <c r="H84" s="299"/>
      <c r="I84" s="299"/>
      <c r="J84" s="34"/>
      <c r="K84" s="26"/>
    </row>
    <row r="85" spans="3:11" ht="15" x14ac:dyDescent="0.2">
      <c r="C85" s="27"/>
      <c r="D85" s="27"/>
      <c r="E85" s="28"/>
      <c r="F85" s="28"/>
      <c r="G85" s="19"/>
      <c r="H85" s="299"/>
      <c r="I85" s="299"/>
      <c r="J85" s="34"/>
      <c r="K85" s="26"/>
    </row>
    <row r="86" spans="3:11" ht="15" x14ac:dyDescent="0.2">
      <c r="C86" s="27"/>
      <c r="D86" s="27"/>
      <c r="E86" s="28"/>
      <c r="F86" s="28"/>
      <c r="G86" s="19"/>
      <c r="H86" s="27"/>
      <c r="I86" s="18"/>
      <c r="J86" s="28"/>
      <c r="K86" s="28"/>
    </row>
    <row r="87" spans="3:11" ht="15" x14ac:dyDescent="0.2">
      <c r="G87" s="329"/>
      <c r="H87" s="329"/>
      <c r="I87" s="26"/>
      <c r="J87" s="26"/>
    </row>
    <row r="88" spans="3:11" ht="15" x14ac:dyDescent="0.2">
      <c r="G88" s="329"/>
      <c r="H88" s="329"/>
      <c r="I88" s="26"/>
      <c r="J88" s="26"/>
    </row>
    <row r="89" spans="3:11" ht="15" x14ac:dyDescent="0.2">
      <c r="G89" s="329"/>
      <c r="H89" s="329"/>
      <c r="I89" s="26"/>
      <c r="J89" s="26"/>
    </row>
    <row r="90" spans="3:11" ht="15" x14ac:dyDescent="0.2">
      <c r="G90" s="329"/>
      <c r="H90" s="329"/>
      <c r="I90" s="26"/>
      <c r="J90" s="26"/>
    </row>
    <row r="91" spans="3:11" ht="15" x14ac:dyDescent="0.2">
      <c r="G91" s="27"/>
      <c r="H91" s="18"/>
      <c r="I91" s="28"/>
      <c r="J91" s="28"/>
    </row>
  </sheetData>
  <sheetProtection formatCells="0" selectLockedCells="1"/>
  <mergeCells count="87">
    <mergeCell ref="C75:D75"/>
    <mergeCell ref="G75:H75"/>
    <mergeCell ref="C76:D76"/>
    <mergeCell ref="G76:H76"/>
    <mergeCell ref="B43:C43"/>
    <mergeCell ref="G62:H62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7:H57"/>
    <mergeCell ref="G59:H59"/>
    <mergeCell ref="G60:H60"/>
    <mergeCell ref="B37:C37"/>
    <mergeCell ref="G37:H37"/>
    <mergeCell ref="B38:C38"/>
    <mergeCell ref="G39:H39"/>
    <mergeCell ref="B41:C41"/>
    <mergeCell ref="B34:C34"/>
    <mergeCell ref="G34:H34"/>
    <mergeCell ref="B35:C35"/>
    <mergeCell ref="G35:H35"/>
    <mergeCell ref="B36:C36"/>
    <mergeCell ref="B31:C31"/>
    <mergeCell ref="G31:H31"/>
    <mergeCell ref="B32:C32"/>
    <mergeCell ref="G32:H32"/>
    <mergeCell ref="B33:C33"/>
    <mergeCell ref="G33:H33"/>
    <mergeCell ref="B20:C20"/>
    <mergeCell ref="G20:H20"/>
    <mergeCell ref="B30:C30"/>
    <mergeCell ref="G30:H30"/>
    <mergeCell ref="B21:C21"/>
    <mergeCell ref="G21:H21"/>
    <mergeCell ref="B22:C22"/>
    <mergeCell ref="G22:H22"/>
    <mergeCell ref="B23:C23"/>
    <mergeCell ref="G23:H23"/>
    <mergeCell ref="G24:H24"/>
    <mergeCell ref="B25:C25"/>
    <mergeCell ref="G26:H26"/>
    <mergeCell ref="B28:C28"/>
    <mergeCell ref="G28:H28"/>
    <mergeCell ref="B18:C18"/>
    <mergeCell ref="G18:H18"/>
    <mergeCell ref="B19:C19"/>
    <mergeCell ref="G19:H19"/>
    <mergeCell ref="B17:C17"/>
    <mergeCell ref="G17:H17"/>
    <mergeCell ref="A1:K1"/>
    <mergeCell ref="A3:K3"/>
    <mergeCell ref="A4:K4"/>
    <mergeCell ref="A5:K5"/>
    <mergeCell ref="A6:K6"/>
    <mergeCell ref="A2:K2"/>
    <mergeCell ref="B13:C13"/>
    <mergeCell ref="G13:H13"/>
    <mergeCell ref="B15:C15"/>
    <mergeCell ref="A9:A10"/>
    <mergeCell ref="B9:C10"/>
    <mergeCell ref="D9:E9"/>
    <mergeCell ref="F9:F10"/>
    <mergeCell ref="G9:H10"/>
    <mergeCell ref="G15:H15"/>
    <mergeCell ref="G90:H90"/>
    <mergeCell ref="G87:H87"/>
    <mergeCell ref="G88:H88"/>
    <mergeCell ref="G89:H89"/>
    <mergeCell ref="I9:K9"/>
    <mergeCell ref="J10:K10"/>
    <mergeCell ref="G44:H44"/>
    <mergeCell ref="G42:H42"/>
    <mergeCell ref="G64:H64"/>
    <mergeCell ref="B68:J68"/>
    <mergeCell ref="C69:D69"/>
    <mergeCell ref="C70:D70"/>
    <mergeCell ref="G69:H69"/>
    <mergeCell ref="G70:H70"/>
    <mergeCell ref="C71:D71"/>
    <mergeCell ref="G71:H71"/>
  </mergeCells>
  <conditionalFormatting sqref="C47:D54">
    <cfRule type="expression" dxfId="1" priority="5">
      <formula>$E$43&lt;&gt;$J$64</formula>
    </cfRule>
    <cfRule type="expression" dxfId="0" priority="6">
      <formula>$D$43&lt;&gt;$I$64</formula>
    </cfRule>
  </conditionalFormatting>
  <printOptions horizontalCentered="1"/>
  <pageMargins left="0.78740157480314965" right="0.19685039370078741" top="0.59055118110236227" bottom="0.19685039370078741" header="0" footer="0"/>
  <pageSetup scale="50" orientation="landscape" horizontalDpi="300" verticalDpi="300" r:id="rId1"/>
  <headerFooter>
    <oddFooter>&amp;CContable /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view="pageBreakPreview" topLeftCell="A43" zoomScale="68" zoomScaleNormal="70" zoomScaleSheetLayoutView="68" workbookViewId="0">
      <selection activeCell="I83" sqref="I83"/>
    </sheetView>
  </sheetViews>
  <sheetFormatPr baseColWidth="10" defaultColWidth="11.42578125" defaultRowHeight="12" x14ac:dyDescent="0.2"/>
  <cols>
    <col min="1" max="1" width="4.28515625" style="6" customWidth="1"/>
    <col min="2" max="2" width="30.85546875" style="6" customWidth="1"/>
    <col min="3" max="3" width="26.5703125" style="6" customWidth="1"/>
    <col min="4" max="5" width="22.7109375" style="6" customWidth="1"/>
    <col min="6" max="6" width="7.7109375" style="6" customWidth="1"/>
    <col min="7" max="7" width="27.140625" style="72" customWidth="1"/>
    <col min="8" max="8" width="33.7109375" style="72" customWidth="1"/>
    <col min="9" max="10" width="22.7109375" style="6" customWidth="1"/>
    <col min="11" max="11" width="4.28515625" style="6" customWidth="1"/>
    <col min="12" max="16384" width="11.42578125" style="6"/>
  </cols>
  <sheetData>
    <row r="1" spans="1:11" s="2" customFormat="1" ht="20.100000000000001" customHeight="1" x14ac:dyDescent="0.3">
      <c r="A1" s="352"/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spans="1:11" s="2" customFormat="1" ht="20.100000000000001" customHeight="1" x14ac:dyDescent="0.3">
      <c r="A2" s="353" t="s">
        <v>206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11" ht="20.100000000000001" customHeight="1" x14ac:dyDescent="0.3">
      <c r="A3" s="354" t="s">
        <v>211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11" ht="20.100000000000001" customHeight="1" x14ac:dyDescent="0.3">
      <c r="A4" s="354" t="s">
        <v>183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</row>
    <row r="5" spans="1:11" ht="20.100000000000001" customHeight="1" x14ac:dyDescent="0.3">
      <c r="A5" s="354" t="s">
        <v>215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</row>
    <row r="6" spans="1:11" ht="6" customHeight="1" x14ac:dyDescent="0.3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11" ht="20.100000000000001" customHeight="1" x14ac:dyDescent="0.3">
      <c r="A7" s="354" t="s">
        <v>0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</row>
    <row r="8" spans="1:11" s="2" customFormat="1" ht="3" customHeight="1" x14ac:dyDescent="0.2">
      <c r="A8" s="54"/>
      <c r="B8" s="55"/>
      <c r="C8" s="55"/>
      <c r="D8" s="55"/>
      <c r="E8" s="55"/>
      <c r="F8" s="56"/>
      <c r="G8" s="57"/>
      <c r="H8" s="57"/>
    </row>
    <row r="9" spans="1:11" s="2" customFormat="1" ht="3" customHeight="1" thickBot="1" x14ac:dyDescent="0.25">
      <c r="A9" s="58"/>
      <c r="B9" s="58"/>
      <c r="C9" s="58"/>
      <c r="D9" s="59"/>
      <c r="E9" s="59"/>
      <c r="F9" s="60"/>
      <c r="G9" s="57"/>
      <c r="H9" s="57"/>
    </row>
    <row r="10" spans="1:11" s="65" customFormat="1" ht="60" customHeight="1" thickBot="1" x14ac:dyDescent="0.25">
      <c r="A10" s="61"/>
      <c r="B10" s="356" t="s">
        <v>60</v>
      </c>
      <c r="C10" s="357"/>
      <c r="D10" s="62">
        <v>2019</v>
      </c>
      <c r="E10" s="63">
        <v>2018</v>
      </c>
      <c r="F10" s="170"/>
      <c r="G10" s="358" t="s">
        <v>60</v>
      </c>
      <c r="H10" s="359"/>
      <c r="I10" s="62">
        <v>2019</v>
      </c>
      <c r="J10" s="63">
        <v>2018</v>
      </c>
      <c r="K10" s="64"/>
    </row>
    <row r="11" spans="1:11" s="2" customFormat="1" ht="3" customHeight="1" x14ac:dyDescent="0.2">
      <c r="A11" s="66"/>
      <c r="B11" s="67"/>
      <c r="C11" s="67"/>
      <c r="D11" s="68"/>
      <c r="E11" s="68"/>
      <c r="F11" s="57"/>
      <c r="G11" s="57"/>
      <c r="H11" s="57"/>
      <c r="K11" s="15"/>
    </row>
    <row r="12" spans="1:11" s="72" customFormat="1" ht="18" customHeight="1" x14ac:dyDescent="0.2">
      <c r="A12" s="69"/>
      <c r="B12" s="360" t="s">
        <v>61</v>
      </c>
      <c r="C12" s="360"/>
      <c r="D12" s="22"/>
      <c r="E12" s="22"/>
      <c r="F12" s="70"/>
      <c r="G12" s="360" t="s">
        <v>62</v>
      </c>
      <c r="H12" s="360"/>
      <c r="I12" s="22"/>
      <c r="J12" s="22"/>
      <c r="K12" s="71"/>
    </row>
    <row r="13" spans="1:11" ht="18" customHeight="1" x14ac:dyDescent="0.2">
      <c r="A13" s="73"/>
      <c r="B13" s="336" t="s">
        <v>63</v>
      </c>
      <c r="C13" s="336"/>
      <c r="D13" s="23">
        <f>SUM(D14:D21)</f>
        <v>14197647</v>
      </c>
      <c r="E13" s="23">
        <f>SUM(E14:E21)</f>
        <v>24840652</v>
      </c>
      <c r="F13" s="70"/>
      <c r="G13" s="360" t="s">
        <v>64</v>
      </c>
      <c r="H13" s="360"/>
      <c r="I13" s="23">
        <f>SUM(I14:I16)</f>
        <v>53758427</v>
      </c>
      <c r="J13" s="23">
        <f>SUM(J14:J16)</f>
        <v>115762979</v>
      </c>
      <c r="K13" s="74"/>
    </row>
    <row r="14" spans="1:11" ht="18" customHeight="1" x14ac:dyDescent="0.2">
      <c r="A14" s="76"/>
      <c r="B14" s="329" t="s">
        <v>65</v>
      </c>
      <c r="C14" s="329"/>
      <c r="D14" s="77">
        <v>0</v>
      </c>
      <c r="E14" s="77">
        <v>0</v>
      </c>
      <c r="F14" s="77"/>
      <c r="G14" s="329" t="s">
        <v>66</v>
      </c>
      <c r="H14" s="329"/>
      <c r="I14" s="77">
        <v>26376190</v>
      </c>
      <c r="J14" s="77">
        <v>53629768</v>
      </c>
      <c r="K14" s="74"/>
    </row>
    <row r="15" spans="1:11" ht="18" customHeight="1" x14ac:dyDescent="0.2">
      <c r="A15" s="76"/>
      <c r="B15" s="329" t="s">
        <v>67</v>
      </c>
      <c r="C15" s="329"/>
      <c r="D15" s="77">
        <v>0</v>
      </c>
      <c r="E15" s="77">
        <v>0</v>
      </c>
      <c r="F15" s="77"/>
      <c r="G15" s="329" t="s">
        <v>68</v>
      </c>
      <c r="H15" s="329"/>
      <c r="I15" s="77">
        <v>11951878</v>
      </c>
      <c r="J15" s="77">
        <v>23336193</v>
      </c>
      <c r="K15" s="74"/>
    </row>
    <row r="16" spans="1:11" ht="18" customHeight="1" x14ac:dyDescent="0.2">
      <c r="A16" s="76"/>
      <c r="B16" s="329" t="s">
        <v>69</v>
      </c>
      <c r="C16" s="329"/>
      <c r="D16" s="77">
        <v>0</v>
      </c>
      <c r="E16" s="77">
        <v>0</v>
      </c>
      <c r="F16" s="77"/>
      <c r="G16" s="329" t="s">
        <v>70</v>
      </c>
      <c r="H16" s="329"/>
      <c r="I16" s="77">
        <v>15430359</v>
      </c>
      <c r="J16" s="77">
        <v>38797018</v>
      </c>
      <c r="K16" s="74"/>
    </row>
    <row r="17" spans="1:11" ht="18" customHeight="1" x14ac:dyDescent="0.2">
      <c r="A17" s="76"/>
      <c r="B17" s="329" t="s">
        <v>71</v>
      </c>
      <c r="C17" s="329"/>
      <c r="D17" s="77">
        <v>0</v>
      </c>
      <c r="E17" s="77">
        <v>0</v>
      </c>
      <c r="F17" s="77"/>
      <c r="G17" s="308"/>
      <c r="H17" s="18"/>
      <c r="I17" s="78"/>
      <c r="J17" s="78"/>
      <c r="K17" s="74"/>
    </row>
    <row r="18" spans="1:11" ht="18" customHeight="1" x14ac:dyDescent="0.2">
      <c r="A18" s="76"/>
      <c r="B18" s="329" t="s">
        <v>197</v>
      </c>
      <c r="C18" s="329"/>
      <c r="D18" s="77">
        <v>0</v>
      </c>
      <c r="E18" s="77">
        <v>0</v>
      </c>
      <c r="F18" s="77"/>
      <c r="G18" s="360" t="s">
        <v>180</v>
      </c>
      <c r="H18" s="360"/>
      <c r="I18" s="23">
        <f>SUM(I19:I27)</f>
        <v>23181363</v>
      </c>
      <c r="J18" s="23">
        <f>SUM(J19:J27)</f>
        <v>80686987</v>
      </c>
      <c r="K18" s="74"/>
    </row>
    <row r="19" spans="1:11" ht="18" customHeight="1" x14ac:dyDescent="0.2">
      <c r="A19" s="76"/>
      <c r="B19" s="329" t="s">
        <v>198</v>
      </c>
      <c r="C19" s="329"/>
      <c r="D19" s="77">
        <v>0</v>
      </c>
      <c r="E19" s="77">
        <v>0</v>
      </c>
      <c r="F19" s="77"/>
      <c r="G19" s="329" t="s">
        <v>72</v>
      </c>
      <c r="H19" s="329"/>
      <c r="I19" s="77">
        <v>0</v>
      </c>
      <c r="J19" s="77">
        <v>0</v>
      </c>
      <c r="K19" s="74"/>
    </row>
    <row r="20" spans="1:11" ht="18" customHeight="1" x14ac:dyDescent="0.2">
      <c r="A20" s="76"/>
      <c r="B20" s="329" t="s">
        <v>204</v>
      </c>
      <c r="C20" s="329"/>
      <c r="D20" s="77">
        <v>14197647</v>
      </c>
      <c r="E20" s="77">
        <v>24840652</v>
      </c>
      <c r="F20" s="77"/>
      <c r="G20" s="329" t="s">
        <v>73</v>
      </c>
      <c r="H20" s="329"/>
      <c r="I20" s="77">
        <v>0</v>
      </c>
      <c r="J20" s="77">
        <v>0</v>
      </c>
      <c r="K20" s="74"/>
    </row>
    <row r="21" spans="1:11" ht="17.25" customHeight="1" x14ac:dyDescent="0.2">
      <c r="A21" s="76"/>
      <c r="B21" s="361" t="s">
        <v>203</v>
      </c>
      <c r="C21" s="361"/>
      <c r="D21" s="77"/>
      <c r="E21" s="366">
        <v>0</v>
      </c>
      <c r="F21" s="77"/>
      <c r="G21" s="329" t="s">
        <v>74</v>
      </c>
      <c r="H21" s="329"/>
      <c r="I21" s="77">
        <v>0</v>
      </c>
      <c r="J21" s="77">
        <v>0</v>
      </c>
      <c r="K21" s="74"/>
    </row>
    <row r="22" spans="1:11" ht="18" customHeight="1" x14ac:dyDescent="0.2">
      <c r="A22" s="73"/>
      <c r="B22" s="361"/>
      <c r="C22" s="361"/>
      <c r="D22" s="312"/>
      <c r="E22" s="366"/>
      <c r="F22" s="102"/>
      <c r="G22" s="329" t="s">
        <v>75</v>
      </c>
      <c r="H22" s="329"/>
      <c r="I22" s="77">
        <v>23181363</v>
      </c>
      <c r="J22" s="77">
        <v>80686987</v>
      </c>
      <c r="K22" s="74"/>
    </row>
    <row r="23" spans="1:11" ht="17.25" customHeight="1" x14ac:dyDescent="0.2">
      <c r="A23" s="73"/>
      <c r="B23" s="361"/>
      <c r="C23" s="361"/>
      <c r="D23" s="312"/>
      <c r="E23" s="366"/>
      <c r="F23" s="18"/>
      <c r="G23" s="329" t="s">
        <v>76</v>
      </c>
      <c r="H23" s="329"/>
      <c r="I23" s="77">
        <v>0</v>
      </c>
      <c r="J23" s="77">
        <v>0</v>
      </c>
      <c r="K23" s="74"/>
    </row>
    <row r="24" spans="1:11" ht="18" customHeight="1" x14ac:dyDescent="0.2">
      <c r="A24" s="76"/>
      <c r="B24" s="102"/>
      <c r="C24" s="102"/>
      <c r="D24" s="102"/>
      <c r="E24" s="102"/>
      <c r="F24" s="18"/>
      <c r="G24" s="329" t="s">
        <v>78</v>
      </c>
      <c r="H24" s="329"/>
      <c r="I24" s="77">
        <v>0</v>
      </c>
      <c r="J24" s="77">
        <v>0</v>
      </c>
      <c r="K24" s="74"/>
    </row>
    <row r="25" spans="1:11" ht="18" customHeight="1" x14ac:dyDescent="0.2">
      <c r="A25" s="76"/>
      <c r="B25" s="336" t="s">
        <v>187</v>
      </c>
      <c r="C25" s="336"/>
      <c r="D25" s="365">
        <f>SUM(D27:D28)</f>
        <v>100742259</v>
      </c>
      <c r="E25" s="365">
        <f>SUM(E27:E28)</f>
        <v>174582257</v>
      </c>
      <c r="F25" s="18"/>
      <c r="G25" s="329" t="s">
        <v>79</v>
      </c>
      <c r="H25" s="329"/>
      <c r="I25" s="77">
        <v>0</v>
      </c>
      <c r="J25" s="77">
        <v>0</v>
      </c>
      <c r="K25" s="74"/>
    </row>
    <row r="26" spans="1:11" ht="71.25" customHeight="1" x14ac:dyDescent="0.2">
      <c r="A26" s="73"/>
      <c r="B26" s="336"/>
      <c r="C26" s="336"/>
      <c r="D26" s="365"/>
      <c r="E26" s="365"/>
      <c r="F26" s="18"/>
      <c r="G26" s="329" t="s">
        <v>80</v>
      </c>
      <c r="H26" s="329"/>
      <c r="I26" s="77">
        <v>0</v>
      </c>
      <c r="J26" s="77">
        <v>0</v>
      </c>
      <c r="K26" s="74"/>
    </row>
    <row r="27" spans="1:11" ht="50.25" customHeight="1" x14ac:dyDescent="0.2">
      <c r="A27" s="76"/>
      <c r="B27" s="329" t="s">
        <v>200</v>
      </c>
      <c r="C27" s="329"/>
      <c r="D27" s="326">
        <v>0</v>
      </c>
      <c r="E27" s="326">
        <v>5102450</v>
      </c>
      <c r="F27" s="18"/>
      <c r="G27" s="329" t="s">
        <v>82</v>
      </c>
      <c r="H27" s="329"/>
      <c r="I27" s="77">
        <v>0</v>
      </c>
      <c r="J27" s="77">
        <v>0</v>
      </c>
      <c r="K27" s="74"/>
    </row>
    <row r="28" spans="1:11" ht="32.25" customHeight="1" x14ac:dyDescent="0.2">
      <c r="A28" s="76"/>
      <c r="B28" s="329" t="s">
        <v>201</v>
      </c>
      <c r="C28" s="329"/>
      <c r="D28" s="326">
        <v>100742259</v>
      </c>
      <c r="E28" s="326">
        <v>169479807</v>
      </c>
      <c r="F28" s="18"/>
      <c r="G28" s="308"/>
      <c r="H28" s="18"/>
      <c r="I28" s="78"/>
      <c r="J28" s="78"/>
      <c r="K28" s="74"/>
    </row>
    <row r="29" spans="1:11" ht="18" customHeight="1" x14ac:dyDescent="0.2">
      <c r="A29" s="76"/>
      <c r="B29" s="316"/>
      <c r="C29" s="316"/>
      <c r="D29" s="78"/>
      <c r="E29" s="78"/>
      <c r="F29" s="18"/>
      <c r="G29" s="336" t="s">
        <v>77</v>
      </c>
      <c r="H29" s="336"/>
      <c r="I29" s="23">
        <f>SUM(I30:I32)</f>
        <v>0</v>
      </c>
      <c r="J29" s="23">
        <f>SUM(J30:J32)</f>
        <v>0</v>
      </c>
      <c r="K29" s="74"/>
    </row>
    <row r="30" spans="1:11" ht="18" customHeight="1" x14ac:dyDescent="0.2">
      <c r="A30" s="76"/>
      <c r="B30" s="319" t="s">
        <v>81</v>
      </c>
      <c r="C30" s="319"/>
      <c r="D30" s="23">
        <f>SUM(D31:D35)</f>
        <v>1872</v>
      </c>
      <c r="E30" s="23">
        <f>SUM(E31:E35)</f>
        <v>4295</v>
      </c>
      <c r="F30" s="18"/>
      <c r="G30" s="329" t="s">
        <v>85</v>
      </c>
      <c r="H30" s="329"/>
      <c r="I30" s="77">
        <v>0</v>
      </c>
      <c r="J30" s="77">
        <v>0</v>
      </c>
      <c r="K30" s="74"/>
    </row>
    <row r="31" spans="1:11" ht="18" customHeight="1" x14ac:dyDescent="0.2">
      <c r="A31" s="76"/>
      <c r="B31" s="27" t="s">
        <v>83</v>
      </c>
      <c r="C31" s="27"/>
      <c r="D31" s="77">
        <v>1872</v>
      </c>
      <c r="E31" s="77">
        <v>4295</v>
      </c>
      <c r="F31" s="70"/>
      <c r="G31" s="329" t="s">
        <v>47</v>
      </c>
      <c r="H31" s="329"/>
      <c r="I31" s="77">
        <v>0</v>
      </c>
      <c r="J31" s="77">
        <v>0</v>
      </c>
      <c r="K31" s="74"/>
    </row>
    <row r="32" spans="1:11" ht="18" customHeight="1" x14ac:dyDescent="0.2">
      <c r="A32" s="76"/>
      <c r="B32" s="329" t="s">
        <v>84</v>
      </c>
      <c r="C32" s="329"/>
      <c r="D32" s="77">
        <v>0</v>
      </c>
      <c r="E32" s="77">
        <v>0</v>
      </c>
      <c r="F32" s="70"/>
      <c r="G32" s="329" t="s">
        <v>88</v>
      </c>
      <c r="H32" s="329"/>
      <c r="I32" s="77">
        <v>0</v>
      </c>
      <c r="J32" s="77">
        <v>0</v>
      </c>
      <c r="K32" s="74"/>
    </row>
    <row r="33" spans="1:11" ht="18" customHeight="1" x14ac:dyDescent="0.2">
      <c r="A33" s="73"/>
      <c r="B33" s="329" t="s">
        <v>138</v>
      </c>
      <c r="C33" s="329"/>
      <c r="D33" s="77">
        <v>0</v>
      </c>
      <c r="E33" s="77">
        <v>0</v>
      </c>
      <c r="F33" s="70"/>
      <c r="G33" s="171"/>
      <c r="H33" s="18"/>
      <c r="I33" s="78"/>
      <c r="J33" s="78"/>
      <c r="K33" s="74"/>
    </row>
    <row r="34" spans="1:11" ht="18" customHeight="1" x14ac:dyDescent="0.2">
      <c r="A34" s="79"/>
      <c r="B34" s="329" t="s">
        <v>86</v>
      </c>
      <c r="C34" s="329"/>
      <c r="D34" s="77">
        <v>0</v>
      </c>
      <c r="E34" s="77">
        <v>0</v>
      </c>
      <c r="F34" s="80"/>
      <c r="G34" s="360" t="s">
        <v>90</v>
      </c>
      <c r="H34" s="360"/>
      <c r="I34" s="32">
        <f>SUM(I35:I39)</f>
        <v>0</v>
      </c>
      <c r="J34" s="32">
        <f>SUM(J35:J39)</f>
        <v>0</v>
      </c>
      <c r="K34" s="74"/>
    </row>
    <row r="35" spans="1:11" ht="18" customHeight="1" x14ac:dyDescent="0.2">
      <c r="A35" s="73"/>
      <c r="B35" s="329" t="s">
        <v>87</v>
      </c>
      <c r="C35" s="329"/>
      <c r="D35" s="77">
        <v>0</v>
      </c>
      <c r="E35" s="77">
        <v>0</v>
      </c>
      <c r="F35" s="70"/>
      <c r="G35" s="329" t="s">
        <v>91</v>
      </c>
      <c r="H35" s="329"/>
      <c r="I35" s="77"/>
      <c r="J35" s="77"/>
      <c r="K35" s="74"/>
    </row>
    <row r="36" spans="1:11" ht="18" customHeight="1" x14ac:dyDescent="0.2">
      <c r="A36" s="81"/>
      <c r="B36" s="319"/>
      <c r="C36" s="25"/>
      <c r="D36" s="22"/>
      <c r="E36" s="22"/>
      <c r="F36" s="70"/>
      <c r="G36" s="329" t="s">
        <v>92</v>
      </c>
      <c r="H36" s="329"/>
      <c r="I36" s="77"/>
      <c r="J36" s="77"/>
      <c r="K36" s="74"/>
    </row>
    <row r="37" spans="1:11" ht="18.600000000000001" customHeight="1" x14ac:dyDescent="0.2">
      <c r="A37" s="81"/>
      <c r="B37" s="336" t="s">
        <v>89</v>
      </c>
      <c r="C37" s="336"/>
      <c r="D37" s="82">
        <f>D13+D25+D30</f>
        <v>114941778</v>
      </c>
      <c r="E37" s="82">
        <f>E13+E25+E30</f>
        <v>199427204</v>
      </c>
      <c r="F37" s="70"/>
      <c r="G37" s="329" t="s">
        <v>93</v>
      </c>
      <c r="H37" s="329"/>
      <c r="I37" s="77"/>
      <c r="J37" s="77"/>
      <c r="K37" s="74"/>
    </row>
    <row r="38" spans="1:11" ht="18" customHeight="1" x14ac:dyDescent="0.2">
      <c r="A38" s="81"/>
      <c r="B38" s="102"/>
      <c r="C38" s="102"/>
      <c r="F38" s="70"/>
      <c r="G38" s="329" t="s">
        <v>94</v>
      </c>
      <c r="H38" s="329"/>
      <c r="I38" s="77"/>
      <c r="J38" s="77"/>
      <c r="K38" s="74"/>
    </row>
    <row r="39" spans="1:11" ht="15" x14ac:dyDescent="0.2">
      <c r="A39" s="81"/>
      <c r="B39" s="18"/>
      <c r="C39" s="18"/>
      <c r="D39" s="70"/>
      <c r="E39" s="70"/>
      <c r="F39" s="70"/>
      <c r="G39" s="329" t="s">
        <v>95</v>
      </c>
      <c r="H39" s="329"/>
      <c r="I39" s="77"/>
      <c r="J39" s="77"/>
      <c r="K39" s="74"/>
    </row>
    <row r="40" spans="1:11" ht="9" customHeight="1" x14ac:dyDescent="0.2">
      <c r="A40" s="81"/>
      <c r="B40" s="18"/>
      <c r="C40" s="18"/>
      <c r="D40" s="70"/>
      <c r="E40" s="70"/>
      <c r="F40" s="70"/>
      <c r="G40" s="171"/>
      <c r="H40" s="18"/>
      <c r="I40" s="78"/>
      <c r="J40" s="78"/>
      <c r="K40" s="74"/>
    </row>
    <row r="41" spans="1:11" ht="18" customHeight="1" x14ac:dyDescent="0.2">
      <c r="A41" s="81"/>
      <c r="B41" s="18"/>
      <c r="C41" s="18"/>
      <c r="D41" s="70"/>
      <c r="E41" s="70"/>
      <c r="F41" s="70"/>
      <c r="G41" s="336" t="s">
        <v>96</v>
      </c>
      <c r="H41" s="336"/>
      <c r="I41" s="32">
        <f>SUM(I42:I47)</f>
        <v>740929</v>
      </c>
      <c r="J41" s="32">
        <f>SUM(J42:J47)</f>
        <v>1115300</v>
      </c>
      <c r="K41" s="74"/>
    </row>
    <row r="42" spans="1:11" ht="18" customHeight="1" x14ac:dyDescent="0.2">
      <c r="A42" s="81"/>
      <c r="B42" s="70"/>
      <c r="C42" s="70"/>
      <c r="D42" s="70"/>
      <c r="E42" s="70"/>
      <c r="F42" s="70"/>
      <c r="G42" s="364" t="s">
        <v>139</v>
      </c>
      <c r="H42" s="364"/>
      <c r="I42" s="77">
        <v>740929</v>
      </c>
      <c r="J42" s="77">
        <v>1115300</v>
      </c>
      <c r="K42" s="74"/>
    </row>
    <row r="43" spans="1:11" ht="18" customHeight="1" x14ac:dyDescent="0.2">
      <c r="A43" s="81"/>
      <c r="B43" s="70"/>
      <c r="C43" s="70"/>
      <c r="D43" s="70"/>
      <c r="E43" s="70"/>
      <c r="F43" s="70"/>
      <c r="G43" s="329" t="s">
        <v>97</v>
      </c>
      <c r="H43" s="329"/>
      <c r="I43" s="77"/>
      <c r="J43" s="77"/>
      <c r="K43" s="74"/>
    </row>
    <row r="44" spans="1:11" ht="18" customHeight="1" x14ac:dyDescent="0.2">
      <c r="A44" s="81"/>
      <c r="B44" s="70"/>
      <c r="C44" s="70"/>
      <c r="D44" s="70"/>
      <c r="E44" s="70"/>
      <c r="F44" s="70"/>
      <c r="G44" s="329" t="s">
        <v>98</v>
      </c>
      <c r="H44" s="329"/>
      <c r="I44" s="77"/>
      <c r="J44" s="77"/>
      <c r="K44" s="74"/>
    </row>
    <row r="45" spans="1:11" ht="18" customHeight="1" x14ac:dyDescent="0.2">
      <c r="A45" s="81"/>
      <c r="B45" s="70"/>
      <c r="C45" s="70"/>
      <c r="D45" s="70"/>
      <c r="E45" s="70"/>
      <c r="F45" s="70"/>
      <c r="G45" s="364" t="s">
        <v>140</v>
      </c>
      <c r="H45" s="364"/>
      <c r="I45" s="77"/>
      <c r="J45" s="77"/>
      <c r="K45" s="74"/>
    </row>
    <row r="46" spans="1:11" ht="18" customHeight="1" x14ac:dyDescent="0.2">
      <c r="A46" s="81"/>
      <c r="B46" s="70"/>
      <c r="C46" s="70"/>
      <c r="D46" s="70"/>
      <c r="E46" s="70"/>
      <c r="F46" s="70"/>
      <c r="G46" s="329" t="s">
        <v>99</v>
      </c>
      <c r="H46" s="329"/>
      <c r="I46" s="77"/>
      <c r="J46" s="77"/>
      <c r="K46" s="74"/>
    </row>
    <row r="47" spans="1:11" ht="18" customHeight="1" x14ac:dyDescent="0.2">
      <c r="A47" s="81"/>
      <c r="B47" s="70"/>
      <c r="C47" s="70"/>
      <c r="D47" s="70"/>
      <c r="E47" s="70"/>
      <c r="F47" s="70"/>
      <c r="G47" s="329" t="s">
        <v>100</v>
      </c>
      <c r="H47" s="329"/>
      <c r="I47" s="77"/>
      <c r="J47" s="77"/>
      <c r="K47" s="74"/>
    </row>
    <row r="48" spans="1:11" ht="9" customHeight="1" x14ac:dyDescent="0.2">
      <c r="A48" s="81"/>
      <c r="B48" s="70"/>
      <c r="C48" s="70"/>
      <c r="D48" s="70"/>
      <c r="E48" s="70"/>
      <c r="F48" s="70"/>
      <c r="G48" s="171"/>
      <c r="H48" s="18"/>
      <c r="I48" s="78"/>
      <c r="J48" s="78"/>
      <c r="K48" s="74"/>
    </row>
    <row r="49" spans="1:11" ht="18" customHeight="1" x14ac:dyDescent="0.2">
      <c r="A49" s="81"/>
      <c r="B49" s="70"/>
      <c r="C49" s="70"/>
      <c r="D49" s="70"/>
      <c r="E49" s="70"/>
      <c r="F49" s="70"/>
      <c r="G49" s="336" t="s">
        <v>101</v>
      </c>
      <c r="H49" s="336"/>
      <c r="I49" s="32">
        <v>0</v>
      </c>
      <c r="J49" s="32">
        <v>0</v>
      </c>
      <c r="K49" s="74"/>
    </row>
    <row r="50" spans="1:11" ht="18" customHeight="1" x14ac:dyDescent="0.2">
      <c r="A50" s="81"/>
      <c r="B50" s="70"/>
      <c r="C50" s="70"/>
      <c r="D50" s="70"/>
      <c r="E50" s="70"/>
      <c r="F50" s="70"/>
      <c r="G50" s="329" t="s">
        <v>102</v>
      </c>
      <c r="H50" s="329"/>
      <c r="I50" s="77">
        <v>0</v>
      </c>
      <c r="J50" s="77">
        <v>0</v>
      </c>
      <c r="K50" s="74"/>
    </row>
    <row r="51" spans="1:11" ht="5.0999999999999996" customHeight="1" x14ac:dyDescent="0.2">
      <c r="A51" s="81"/>
      <c r="B51" s="70"/>
      <c r="C51" s="70"/>
      <c r="D51" s="70"/>
      <c r="E51" s="70"/>
      <c r="F51" s="70"/>
      <c r="G51" s="171"/>
      <c r="H51" s="18"/>
      <c r="I51" s="78"/>
      <c r="J51" s="78"/>
      <c r="K51" s="74"/>
    </row>
    <row r="52" spans="1:11" ht="18" customHeight="1" x14ac:dyDescent="0.2">
      <c r="A52" s="81"/>
      <c r="B52" s="70"/>
      <c r="C52" s="70"/>
      <c r="D52" s="70"/>
      <c r="E52" s="70"/>
      <c r="F52" s="70"/>
      <c r="G52" s="335" t="s">
        <v>103</v>
      </c>
      <c r="H52" s="335"/>
      <c r="I52" s="83">
        <f>I13+I18+I29+I34+I41+I49</f>
        <v>77680719</v>
      </c>
      <c r="J52" s="83">
        <f>J13+J18+J29+J34+J41+J49</f>
        <v>197565266</v>
      </c>
      <c r="K52" s="84"/>
    </row>
    <row r="53" spans="1:11" ht="5.0999999999999996" customHeight="1" x14ac:dyDescent="0.2">
      <c r="A53" s="81"/>
      <c r="B53" s="70"/>
      <c r="C53" s="70"/>
      <c r="D53" s="70"/>
      <c r="E53" s="70"/>
      <c r="F53" s="70"/>
      <c r="G53" s="172"/>
      <c r="H53" s="172"/>
      <c r="I53" s="78"/>
      <c r="J53" s="78"/>
      <c r="K53" s="84"/>
    </row>
    <row r="54" spans="1:11" ht="18" customHeight="1" x14ac:dyDescent="0.2">
      <c r="A54" s="157"/>
      <c r="B54" s="158"/>
      <c r="C54" s="158"/>
      <c r="D54" s="158"/>
      <c r="E54" s="158"/>
      <c r="F54" s="70"/>
      <c r="G54" s="363" t="s">
        <v>104</v>
      </c>
      <c r="H54" s="363"/>
      <c r="I54" s="83">
        <f>D37-I52</f>
        <v>37261059</v>
      </c>
      <c r="J54" s="83">
        <f>E37-J52</f>
        <v>1861938</v>
      </c>
      <c r="K54" s="84"/>
    </row>
    <row r="55" spans="1:11" ht="6" customHeight="1" thickBot="1" x14ac:dyDescent="0.25">
      <c r="A55" s="85"/>
      <c r="B55" s="86"/>
      <c r="C55" s="86"/>
      <c r="D55" s="86"/>
      <c r="E55" s="86"/>
      <c r="F55" s="86"/>
      <c r="G55" s="87"/>
      <c r="H55" s="87"/>
      <c r="I55" s="86"/>
      <c r="J55" s="86"/>
      <c r="K55" s="88"/>
    </row>
    <row r="56" spans="1:11" x14ac:dyDescent="0.2">
      <c r="A56" s="323" t="s">
        <v>202</v>
      </c>
      <c r="B56" s="2"/>
      <c r="C56" s="42"/>
      <c r="D56" s="42"/>
      <c r="E56" s="42"/>
      <c r="F56" s="42"/>
      <c r="G56" s="42"/>
      <c r="H56" s="42"/>
      <c r="I56" s="42"/>
      <c r="J56" s="42"/>
      <c r="K56" s="42"/>
    </row>
    <row r="57" spans="1:11" ht="27.75" customHeight="1" x14ac:dyDescent="0.2">
      <c r="A57" s="362" t="s">
        <v>205</v>
      </c>
      <c r="B57" s="362"/>
      <c r="C57" s="362"/>
      <c r="D57" s="362"/>
      <c r="E57" s="362"/>
      <c r="F57" s="362"/>
      <c r="G57" s="362"/>
      <c r="H57" s="362"/>
      <c r="I57" s="362"/>
      <c r="J57" s="362"/>
      <c r="K57" s="44"/>
    </row>
    <row r="58" spans="1:11" x14ac:dyDescent="0.2">
      <c r="B58" s="2"/>
      <c r="C58" s="47"/>
      <c r="D58" s="339"/>
      <c r="E58" s="339"/>
      <c r="F58" s="44"/>
      <c r="G58" s="48"/>
      <c r="H58" s="339"/>
      <c r="I58" s="339"/>
      <c r="J58" s="49"/>
      <c r="K58" s="44"/>
    </row>
    <row r="59" spans="1:11" x14ac:dyDescent="0.2">
      <c r="B59" s="2"/>
      <c r="C59" s="50"/>
      <c r="D59" s="341"/>
      <c r="E59" s="341"/>
      <c r="F59" s="51"/>
      <c r="G59" s="48"/>
      <c r="H59" s="341"/>
      <c r="I59" s="341"/>
      <c r="J59" s="49"/>
      <c r="K59" s="44"/>
    </row>
    <row r="60" spans="1:11" x14ac:dyDescent="0.2">
      <c r="B60" s="2"/>
      <c r="C60" s="1"/>
      <c r="D60" s="2"/>
      <c r="E60" s="2"/>
      <c r="F60" s="2"/>
      <c r="G60" s="45"/>
      <c r="H60" s="2"/>
      <c r="I60" s="2"/>
      <c r="J60" s="2"/>
      <c r="K60" s="2"/>
    </row>
    <row r="61" spans="1:11" x14ac:dyDescent="0.2">
      <c r="B61" s="2"/>
      <c r="C61" s="1"/>
      <c r="D61" s="2"/>
      <c r="E61" s="2"/>
      <c r="F61" s="2"/>
      <c r="G61" s="45"/>
      <c r="H61" s="2"/>
      <c r="I61" s="2"/>
      <c r="J61" s="2"/>
      <c r="K61" s="2"/>
    </row>
    <row r="62" spans="1:11" x14ac:dyDescent="0.2">
      <c r="B62" s="2"/>
      <c r="C62" s="1"/>
      <c r="D62" s="2"/>
      <c r="E62" s="2"/>
      <c r="F62" s="2"/>
      <c r="G62" s="45"/>
      <c r="H62" s="2"/>
      <c r="I62" s="2"/>
      <c r="J62" s="2"/>
      <c r="K62" s="2"/>
    </row>
    <row r="64" spans="1:11" s="2" customFormat="1" ht="15" customHeight="1" x14ac:dyDescent="0.2">
      <c r="K64" s="6"/>
    </row>
    <row r="65" spans="11:11" s="2" customFormat="1" ht="49.5" customHeight="1" x14ac:dyDescent="0.2">
      <c r="K65" s="6"/>
    </row>
  </sheetData>
  <sheetProtection formatCells="0" selectLockedCells="1"/>
  <mergeCells count="71">
    <mergeCell ref="D25:D26"/>
    <mergeCell ref="E25:E26"/>
    <mergeCell ref="E21:E23"/>
    <mergeCell ref="G47:H47"/>
    <mergeCell ref="G49:H49"/>
    <mergeCell ref="G39:H39"/>
    <mergeCell ref="G41:H41"/>
    <mergeCell ref="G32:H32"/>
    <mergeCell ref="G34:H34"/>
    <mergeCell ref="G35:H35"/>
    <mergeCell ref="G22:H22"/>
    <mergeCell ref="G54:H54"/>
    <mergeCell ref="G50:H50"/>
    <mergeCell ref="G52:H52"/>
    <mergeCell ref="G42:H42"/>
    <mergeCell ref="G43:H43"/>
    <mergeCell ref="G44:H44"/>
    <mergeCell ref="G45:H45"/>
    <mergeCell ref="G46:H46"/>
    <mergeCell ref="D59:E59"/>
    <mergeCell ref="H59:I59"/>
    <mergeCell ref="D58:E58"/>
    <mergeCell ref="H58:I58"/>
    <mergeCell ref="A57:J57"/>
    <mergeCell ref="B25:C26"/>
    <mergeCell ref="G38:H38"/>
    <mergeCell ref="B28:C28"/>
    <mergeCell ref="G25:H25"/>
    <mergeCell ref="B37:C37"/>
    <mergeCell ref="G26:H26"/>
    <mergeCell ref="G27:H27"/>
    <mergeCell ref="G29:H29"/>
    <mergeCell ref="G30:H30"/>
    <mergeCell ref="G31:H31"/>
    <mergeCell ref="B32:C32"/>
    <mergeCell ref="B33:C33"/>
    <mergeCell ref="B34:C34"/>
    <mergeCell ref="B35:C35"/>
    <mergeCell ref="G37:H37"/>
    <mergeCell ref="G36:H36"/>
    <mergeCell ref="B19:C19"/>
    <mergeCell ref="G23:H23"/>
    <mergeCell ref="G24:H24"/>
    <mergeCell ref="B21:C23"/>
    <mergeCell ref="B17:C17"/>
    <mergeCell ref="G19:H19"/>
    <mergeCell ref="B20:C20"/>
    <mergeCell ref="G20:H20"/>
    <mergeCell ref="G21:H21"/>
    <mergeCell ref="B14:C14"/>
    <mergeCell ref="G14:H14"/>
    <mergeCell ref="B15:C15"/>
    <mergeCell ref="G15:H15"/>
    <mergeCell ref="B16:C16"/>
    <mergeCell ref="G16:H16"/>
    <mergeCell ref="B27:C27"/>
    <mergeCell ref="B10:C10"/>
    <mergeCell ref="G10:H10"/>
    <mergeCell ref="A1:K1"/>
    <mergeCell ref="A3:K3"/>
    <mergeCell ref="A4:K4"/>
    <mergeCell ref="A5:K5"/>
    <mergeCell ref="A7:K7"/>
    <mergeCell ref="A2:K2"/>
    <mergeCell ref="A6:K6"/>
    <mergeCell ref="B18:C18"/>
    <mergeCell ref="G18:H18"/>
    <mergeCell ref="B12:C12"/>
    <mergeCell ref="G12:H12"/>
    <mergeCell ref="B13:C13"/>
    <mergeCell ref="G13:H13"/>
  </mergeCells>
  <printOptions horizontalCentered="1"/>
  <pageMargins left="0.78740157480314965" right="0.19685039370078741" top="0.59055118110236227" bottom="0.19685039370078741" header="0" footer="0"/>
  <pageSetup scale="48" orientation="landscape" horizontalDpi="300" verticalDpi="300" r:id="rId1"/>
  <headerFooter>
    <oddFooter>&amp;CContable/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view="pageBreakPreview" zoomScale="66" zoomScaleNormal="106" zoomScaleSheetLayoutView="66" workbookViewId="0">
      <selection activeCell="B13" sqref="B13:C13"/>
    </sheetView>
  </sheetViews>
  <sheetFormatPr baseColWidth="10" defaultColWidth="11.42578125" defaultRowHeight="12" x14ac:dyDescent="0.2"/>
  <cols>
    <col min="1" max="1" width="3.7109375" style="102" customWidth="1"/>
    <col min="2" max="2" width="19.28515625" style="103" customWidth="1"/>
    <col min="3" max="3" width="65" style="103" customWidth="1"/>
    <col min="4" max="4" width="22.28515625" style="105" customWidth="1"/>
    <col min="5" max="5" width="28.140625" style="105" customWidth="1"/>
    <col min="6" max="6" width="26.7109375" style="105" customWidth="1"/>
    <col min="7" max="7" width="24.5703125" style="105" customWidth="1"/>
    <col min="8" max="8" width="22.42578125" style="105" customWidth="1"/>
    <col min="9" max="9" width="3.28515625" style="102" customWidth="1"/>
    <col min="10" max="16384" width="11.42578125" style="6"/>
  </cols>
  <sheetData>
    <row r="1" spans="1:11" s="2" customFormat="1" ht="20.100000000000001" customHeight="1" x14ac:dyDescent="0.3">
      <c r="A1" s="352"/>
      <c r="B1" s="352"/>
      <c r="C1" s="352"/>
      <c r="D1" s="352"/>
      <c r="E1" s="352"/>
      <c r="F1" s="352"/>
      <c r="G1" s="352"/>
      <c r="H1" s="352"/>
      <c r="I1" s="352"/>
    </row>
    <row r="2" spans="1:11" s="2" customFormat="1" ht="20.100000000000001" customHeight="1" x14ac:dyDescent="0.3">
      <c r="A2" s="353" t="s">
        <v>206</v>
      </c>
      <c r="B2" s="353"/>
      <c r="C2" s="353"/>
      <c r="D2" s="353"/>
      <c r="E2" s="353"/>
      <c r="F2" s="353"/>
      <c r="G2" s="353"/>
      <c r="H2" s="353"/>
      <c r="I2" s="353"/>
      <c r="J2" s="325"/>
      <c r="K2" s="325"/>
    </row>
    <row r="3" spans="1:11" ht="20.100000000000001" customHeight="1" x14ac:dyDescent="0.3">
      <c r="A3" s="353" t="s">
        <v>212</v>
      </c>
      <c r="B3" s="353"/>
      <c r="C3" s="353"/>
      <c r="D3" s="353"/>
      <c r="E3" s="353"/>
      <c r="F3" s="353"/>
      <c r="G3" s="353"/>
      <c r="H3" s="353"/>
      <c r="I3" s="353"/>
    </row>
    <row r="4" spans="1:11" ht="20.100000000000001" customHeight="1" x14ac:dyDescent="0.3">
      <c r="A4" s="353" t="s">
        <v>181</v>
      </c>
      <c r="B4" s="353"/>
      <c r="C4" s="353"/>
      <c r="D4" s="353"/>
      <c r="E4" s="353"/>
      <c r="F4" s="353"/>
      <c r="G4" s="353"/>
      <c r="H4" s="353"/>
      <c r="I4" s="353"/>
    </row>
    <row r="5" spans="1:11" ht="20.100000000000001" customHeight="1" x14ac:dyDescent="0.3">
      <c r="A5" s="353" t="s">
        <v>213</v>
      </c>
      <c r="B5" s="353"/>
      <c r="C5" s="353"/>
      <c r="D5" s="353"/>
      <c r="E5" s="353"/>
      <c r="F5" s="353"/>
      <c r="G5" s="353"/>
      <c r="H5" s="353"/>
      <c r="I5" s="353"/>
    </row>
    <row r="6" spans="1:11" s="2" customFormat="1" ht="3" customHeight="1" x14ac:dyDescent="0.2">
      <c r="A6" s="89"/>
      <c r="B6" s="90"/>
      <c r="C6" s="367"/>
      <c r="D6" s="367"/>
      <c r="E6" s="367"/>
      <c r="F6" s="367"/>
      <c r="G6" s="367"/>
      <c r="H6" s="367"/>
      <c r="I6" s="367"/>
    </row>
    <row r="7" spans="1:11" ht="20.100000000000001" customHeight="1" x14ac:dyDescent="0.3">
      <c r="A7" s="353" t="s">
        <v>0</v>
      </c>
      <c r="B7" s="353"/>
      <c r="C7" s="353"/>
      <c r="D7" s="353"/>
      <c r="E7" s="353"/>
      <c r="F7" s="353"/>
      <c r="G7" s="353"/>
      <c r="H7" s="353"/>
      <c r="I7" s="353"/>
    </row>
    <row r="8" spans="1:11" ht="3" customHeight="1" x14ac:dyDescent="0.2">
      <c r="A8" s="89"/>
      <c r="B8" s="89"/>
      <c r="C8" s="89" t="s">
        <v>107</v>
      </c>
      <c r="D8" s="89"/>
      <c r="E8" s="89"/>
      <c r="F8" s="89"/>
      <c r="G8" s="89"/>
      <c r="H8" s="89"/>
      <c r="I8" s="89"/>
    </row>
    <row r="9" spans="1:11" s="2" customFormat="1" ht="3" customHeight="1" thickBot="1" x14ac:dyDescent="0.25">
      <c r="A9" s="89"/>
      <c r="B9" s="89"/>
      <c r="C9" s="89"/>
      <c r="D9" s="89"/>
      <c r="E9" s="89"/>
      <c r="F9" s="89"/>
      <c r="G9" s="89"/>
      <c r="H9" s="89"/>
      <c r="I9" s="89"/>
    </row>
    <row r="10" spans="1:11" s="2" customFormat="1" ht="84.75" customHeight="1" thickBot="1" x14ac:dyDescent="0.25">
      <c r="A10" s="91"/>
      <c r="B10" s="369" t="s">
        <v>60</v>
      </c>
      <c r="C10" s="370"/>
      <c r="D10" s="92" t="s">
        <v>46</v>
      </c>
      <c r="E10" s="92" t="s">
        <v>109</v>
      </c>
      <c r="F10" s="92" t="s">
        <v>110</v>
      </c>
      <c r="G10" s="92" t="s">
        <v>108</v>
      </c>
      <c r="H10" s="93" t="s">
        <v>111</v>
      </c>
      <c r="I10" s="94"/>
    </row>
    <row r="11" spans="1:11" s="2" customFormat="1" ht="3" customHeight="1" x14ac:dyDescent="0.2">
      <c r="A11" s="95"/>
      <c r="B11" s="96"/>
      <c r="C11" s="96"/>
      <c r="D11" s="96"/>
      <c r="E11" s="96"/>
      <c r="F11" s="96"/>
      <c r="G11" s="96"/>
      <c r="H11" s="96"/>
      <c r="I11" s="97"/>
    </row>
    <row r="12" spans="1:11" s="2" customFormat="1" ht="12.75" customHeight="1" x14ac:dyDescent="0.2">
      <c r="A12" s="16"/>
      <c r="B12" s="98"/>
      <c r="C12" s="99"/>
      <c r="D12" s="49"/>
      <c r="E12" s="166"/>
      <c r="F12" s="49"/>
      <c r="G12" s="167"/>
      <c r="H12" s="98"/>
      <c r="I12" s="100"/>
    </row>
    <row r="13" spans="1:11" s="162" customFormat="1" ht="35.1" customHeight="1" x14ac:dyDescent="0.25">
      <c r="A13" s="159"/>
      <c r="B13" s="371" t="s">
        <v>188</v>
      </c>
      <c r="C13" s="371"/>
      <c r="D13" s="160">
        <f>SUM(D14:D16)</f>
        <v>101416824</v>
      </c>
      <c r="E13" s="160">
        <v>0</v>
      </c>
      <c r="F13" s="160">
        <v>0</v>
      </c>
      <c r="G13" s="160">
        <v>0</v>
      </c>
      <c r="H13" s="160">
        <f>SUM(D13:G13)</f>
        <v>101416824</v>
      </c>
      <c r="I13" s="161"/>
    </row>
    <row r="14" spans="1:11" ht="20.100000000000001" customHeight="1" x14ac:dyDescent="0.2">
      <c r="A14" s="16"/>
      <c r="B14" s="329" t="s">
        <v>112</v>
      </c>
      <c r="C14" s="329"/>
      <c r="D14" s="101">
        <v>0</v>
      </c>
      <c r="E14" s="101">
        <v>0</v>
      </c>
      <c r="F14" s="101">
        <v>0</v>
      </c>
      <c r="G14" s="101">
        <v>0</v>
      </c>
      <c r="H14" s="101">
        <f t="shared" ref="H14:H45" si="0">SUM(D14:G14)</f>
        <v>0</v>
      </c>
      <c r="I14" s="100"/>
    </row>
    <row r="15" spans="1:11" ht="20.100000000000001" customHeight="1" x14ac:dyDescent="0.2">
      <c r="A15" s="16"/>
      <c r="B15" s="329" t="s">
        <v>48</v>
      </c>
      <c r="C15" s="329"/>
      <c r="D15" s="101">
        <v>101416824</v>
      </c>
      <c r="E15" s="101">
        <v>0</v>
      </c>
      <c r="F15" s="101">
        <v>0</v>
      </c>
      <c r="G15" s="101">
        <v>0</v>
      </c>
      <c r="H15" s="101">
        <f t="shared" si="0"/>
        <v>101416824</v>
      </c>
      <c r="I15" s="100"/>
    </row>
    <row r="16" spans="1:11" ht="20.100000000000001" customHeight="1" x14ac:dyDescent="0.2">
      <c r="A16" s="16"/>
      <c r="B16" s="329" t="s">
        <v>113</v>
      </c>
      <c r="C16" s="329"/>
      <c r="D16" s="101">
        <v>0</v>
      </c>
      <c r="E16" s="101">
        <v>0</v>
      </c>
      <c r="F16" s="101">
        <v>0</v>
      </c>
      <c r="G16" s="101">
        <v>0</v>
      </c>
      <c r="H16" s="101">
        <f t="shared" si="0"/>
        <v>0</v>
      </c>
      <c r="I16" s="100"/>
    </row>
    <row r="17" spans="1:9" ht="11.25" customHeight="1" x14ac:dyDescent="0.2">
      <c r="A17" s="16"/>
      <c r="B17" s="168"/>
      <c r="C17" s="168"/>
      <c r="D17" s="101"/>
      <c r="E17" s="101"/>
      <c r="F17" s="101"/>
      <c r="G17" s="101"/>
      <c r="H17" s="101"/>
      <c r="I17" s="100"/>
    </row>
    <row r="18" spans="1:9" s="162" customFormat="1" ht="35.1" customHeight="1" x14ac:dyDescent="0.25">
      <c r="A18" s="159"/>
      <c r="B18" s="372" t="s">
        <v>190</v>
      </c>
      <c r="C18" s="372"/>
      <c r="D18" s="160">
        <v>0</v>
      </c>
      <c r="E18" s="160">
        <f>SUM(E20:E23)</f>
        <v>100822040</v>
      </c>
      <c r="F18" s="160">
        <f>SUM(F19)</f>
        <v>1861939</v>
      </c>
      <c r="G18" s="160">
        <v>0</v>
      </c>
      <c r="H18" s="160">
        <f>SUM(D18:G18)</f>
        <v>102683979</v>
      </c>
      <c r="I18" s="161"/>
    </row>
    <row r="19" spans="1:9" ht="20.100000000000001" customHeight="1" x14ac:dyDescent="0.2">
      <c r="A19" s="16"/>
      <c r="B19" s="329" t="s">
        <v>114</v>
      </c>
      <c r="C19" s="329"/>
      <c r="D19" s="101">
        <v>0</v>
      </c>
      <c r="E19" s="101">
        <v>0</v>
      </c>
      <c r="F19" s="101">
        <v>1861939</v>
      </c>
      <c r="G19" s="101">
        <v>0</v>
      </c>
      <c r="H19" s="101">
        <f t="shared" si="0"/>
        <v>1861939</v>
      </c>
      <c r="I19" s="100"/>
    </row>
    <row r="20" spans="1:9" ht="20.100000000000001" customHeight="1" x14ac:dyDescent="0.2">
      <c r="A20" s="16"/>
      <c r="B20" s="329" t="s">
        <v>52</v>
      </c>
      <c r="C20" s="329"/>
      <c r="D20" s="101">
        <v>0</v>
      </c>
      <c r="E20" s="101">
        <v>100587950</v>
      </c>
      <c r="F20" s="101">
        <v>0</v>
      </c>
      <c r="G20" s="101">
        <v>0</v>
      </c>
      <c r="H20" s="101">
        <f t="shared" si="0"/>
        <v>100587950</v>
      </c>
      <c r="I20" s="100"/>
    </row>
    <row r="21" spans="1:9" ht="20.100000000000001" customHeight="1" x14ac:dyDescent="0.2">
      <c r="A21" s="16"/>
      <c r="B21" s="329" t="s">
        <v>115</v>
      </c>
      <c r="C21" s="329"/>
      <c r="D21" s="101">
        <v>0</v>
      </c>
      <c r="E21" s="101">
        <v>0</v>
      </c>
      <c r="F21" s="101">
        <v>0</v>
      </c>
      <c r="G21" s="101">
        <v>0</v>
      </c>
      <c r="H21" s="101">
        <f t="shared" si="0"/>
        <v>0</v>
      </c>
      <c r="I21" s="100"/>
    </row>
    <row r="22" spans="1:9" ht="20.100000000000001" customHeight="1" x14ac:dyDescent="0.2">
      <c r="A22" s="16"/>
      <c r="B22" s="329" t="s">
        <v>54</v>
      </c>
      <c r="C22" s="329"/>
      <c r="D22" s="101">
        <v>0</v>
      </c>
      <c r="E22" s="101">
        <v>0</v>
      </c>
      <c r="F22" s="101">
        <v>0</v>
      </c>
      <c r="G22" s="101">
        <v>0</v>
      </c>
      <c r="H22" s="101">
        <f t="shared" si="0"/>
        <v>0</v>
      </c>
      <c r="I22" s="100"/>
    </row>
    <row r="23" spans="1:9" ht="20.100000000000001" customHeight="1" x14ac:dyDescent="0.2">
      <c r="A23" s="16"/>
      <c r="B23" s="329" t="s">
        <v>55</v>
      </c>
      <c r="C23" s="329"/>
      <c r="D23" s="101">
        <v>0</v>
      </c>
      <c r="E23" s="101">
        <v>234090</v>
      </c>
      <c r="F23" s="101">
        <v>0</v>
      </c>
      <c r="G23" s="101">
        <v>0</v>
      </c>
      <c r="H23" s="101">
        <f t="shared" si="0"/>
        <v>234090</v>
      </c>
      <c r="I23" s="100"/>
    </row>
    <row r="24" spans="1:9" ht="11.25" customHeight="1" x14ac:dyDescent="0.2">
      <c r="A24" s="16"/>
      <c r="B24" s="168"/>
      <c r="C24" s="168"/>
      <c r="D24" s="101"/>
      <c r="E24" s="101"/>
      <c r="F24" s="101"/>
      <c r="G24" s="101"/>
      <c r="H24" s="101"/>
      <c r="I24" s="100"/>
    </row>
    <row r="25" spans="1:9" s="162" customFormat="1" ht="35.1" customHeight="1" x14ac:dyDescent="0.25">
      <c r="A25" s="159"/>
      <c r="B25" s="368" t="s">
        <v>191</v>
      </c>
      <c r="C25" s="368"/>
      <c r="D25" s="160">
        <v>0</v>
      </c>
      <c r="E25" s="160">
        <v>0</v>
      </c>
      <c r="F25" s="160">
        <v>0</v>
      </c>
      <c r="G25" s="160">
        <f>SUM(G26:G27)</f>
        <v>0</v>
      </c>
      <c r="H25" s="160">
        <f t="shared" si="0"/>
        <v>0</v>
      </c>
      <c r="I25" s="161"/>
    </row>
    <row r="26" spans="1:9" ht="20.100000000000001" customHeight="1" x14ac:dyDescent="0.2">
      <c r="A26" s="29"/>
      <c r="B26" s="329" t="s">
        <v>208</v>
      </c>
      <c r="C26" s="329"/>
      <c r="D26" s="101">
        <v>0</v>
      </c>
      <c r="E26" s="101">
        <v>0</v>
      </c>
      <c r="F26" s="101">
        <v>0</v>
      </c>
      <c r="G26" s="101">
        <v>0</v>
      </c>
      <c r="H26" s="101">
        <f t="shared" si="0"/>
        <v>0</v>
      </c>
      <c r="I26" s="100"/>
    </row>
    <row r="27" spans="1:9" ht="20.100000000000001" customHeight="1" x14ac:dyDescent="0.2">
      <c r="A27" s="29"/>
      <c r="B27" s="329" t="s">
        <v>178</v>
      </c>
      <c r="C27" s="329"/>
      <c r="D27" s="101">
        <v>0</v>
      </c>
      <c r="E27" s="101">
        <v>0</v>
      </c>
      <c r="F27" s="101">
        <v>0</v>
      </c>
      <c r="G27" s="101">
        <v>0</v>
      </c>
      <c r="H27" s="101">
        <f t="shared" si="0"/>
        <v>0</v>
      </c>
      <c r="I27" s="100"/>
    </row>
    <row r="28" spans="1:9" ht="11.25" customHeight="1" x14ac:dyDescent="0.2">
      <c r="A28" s="16"/>
      <c r="B28" s="168"/>
      <c r="C28" s="168"/>
      <c r="D28" s="101"/>
      <c r="E28" s="101"/>
      <c r="F28" s="101"/>
      <c r="G28" s="101"/>
      <c r="H28" s="101"/>
      <c r="I28" s="100"/>
    </row>
    <row r="29" spans="1:9" s="162" customFormat="1" ht="35.1" customHeight="1" x14ac:dyDescent="0.25">
      <c r="A29" s="163"/>
      <c r="B29" s="371" t="s">
        <v>189</v>
      </c>
      <c r="C29" s="371"/>
      <c r="D29" s="160">
        <f>+D13</f>
        <v>101416824</v>
      </c>
      <c r="E29" s="160">
        <f>+E18</f>
        <v>100822040</v>
      </c>
      <c r="F29" s="160">
        <f>+F18</f>
        <v>1861939</v>
      </c>
      <c r="G29" s="160">
        <f>+G25</f>
        <v>0</v>
      </c>
      <c r="H29" s="160">
        <f t="shared" si="0"/>
        <v>204100803</v>
      </c>
      <c r="I29" s="161"/>
    </row>
    <row r="30" spans="1:9" ht="11.25" customHeight="1" x14ac:dyDescent="0.2">
      <c r="A30" s="16"/>
      <c r="B30" s="168"/>
      <c r="C30" s="168"/>
      <c r="D30" s="101"/>
      <c r="E30" s="101"/>
      <c r="F30" s="101"/>
      <c r="G30" s="101"/>
      <c r="H30" s="101"/>
      <c r="I30" s="100"/>
    </row>
    <row r="31" spans="1:9" s="162" customFormat="1" ht="35.1" customHeight="1" x14ac:dyDescent="0.25">
      <c r="A31" s="159"/>
      <c r="B31" s="372" t="s">
        <v>195</v>
      </c>
      <c r="C31" s="372"/>
      <c r="D31" s="160">
        <f>SUM(D32:D34)</f>
        <v>21307338</v>
      </c>
      <c r="E31" s="160">
        <v>0</v>
      </c>
      <c r="F31" s="160">
        <v>0</v>
      </c>
      <c r="G31" s="160">
        <v>0</v>
      </c>
      <c r="H31" s="160">
        <f t="shared" si="0"/>
        <v>21307338</v>
      </c>
      <c r="I31" s="161"/>
    </row>
    <row r="32" spans="1:9" ht="20.100000000000001" customHeight="1" x14ac:dyDescent="0.2">
      <c r="A32" s="16"/>
      <c r="B32" s="329" t="s">
        <v>47</v>
      </c>
      <c r="C32" s="329"/>
      <c r="D32" s="101">
        <v>0</v>
      </c>
      <c r="E32" s="101">
        <v>0</v>
      </c>
      <c r="F32" s="101">
        <v>0</v>
      </c>
      <c r="G32" s="101">
        <v>0</v>
      </c>
      <c r="H32" s="101">
        <f t="shared" si="0"/>
        <v>0</v>
      </c>
      <c r="I32" s="100"/>
    </row>
    <row r="33" spans="1:9" ht="20.100000000000001" customHeight="1" x14ac:dyDescent="0.2">
      <c r="A33" s="16"/>
      <c r="B33" s="329" t="s">
        <v>48</v>
      </c>
      <c r="C33" s="329"/>
      <c r="D33" s="101">
        <v>21307338</v>
      </c>
      <c r="E33" s="101">
        <v>0</v>
      </c>
      <c r="F33" s="101">
        <v>0</v>
      </c>
      <c r="G33" s="101">
        <v>0</v>
      </c>
      <c r="H33" s="101">
        <f t="shared" si="0"/>
        <v>21307338</v>
      </c>
      <c r="I33" s="100"/>
    </row>
    <row r="34" spans="1:9" ht="20.100000000000001" customHeight="1" x14ac:dyDescent="0.2">
      <c r="A34" s="16"/>
      <c r="B34" s="329" t="s">
        <v>113</v>
      </c>
      <c r="C34" s="329"/>
      <c r="D34" s="101">
        <v>0</v>
      </c>
      <c r="E34" s="101">
        <v>0</v>
      </c>
      <c r="F34" s="101">
        <v>0</v>
      </c>
      <c r="G34" s="101">
        <v>0</v>
      </c>
      <c r="H34" s="101">
        <f t="shared" si="0"/>
        <v>0</v>
      </c>
      <c r="I34" s="100"/>
    </row>
    <row r="35" spans="1:9" ht="11.25" customHeight="1" x14ac:dyDescent="0.2">
      <c r="A35" s="16"/>
      <c r="B35" s="168"/>
      <c r="C35" s="168"/>
      <c r="D35" s="101"/>
      <c r="E35" s="101"/>
      <c r="F35" s="101"/>
      <c r="G35" s="101"/>
      <c r="H35" s="101"/>
      <c r="I35" s="100"/>
    </row>
    <row r="36" spans="1:9" s="162" customFormat="1" ht="35.1" customHeight="1" x14ac:dyDescent="0.25">
      <c r="A36" s="159" t="s">
        <v>107</v>
      </c>
      <c r="B36" s="372" t="s">
        <v>192</v>
      </c>
      <c r="C36" s="372"/>
      <c r="D36" s="160">
        <v>0</v>
      </c>
      <c r="E36" s="309">
        <f>+E38</f>
        <v>1861939</v>
      </c>
      <c r="F36" s="309">
        <f>SUM(F37:F41)</f>
        <v>35396568</v>
      </c>
      <c r="G36" s="309">
        <v>0</v>
      </c>
      <c r="H36" s="309">
        <f t="shared" si="0"/>
        <v>37258507</v>
      </c>
      <c r="I36" s="161"/>
    </row>
    <row r="37" spans="1:9" ht="20.100000000000001" customHeight="1" x14ac:dyDescent="0.2">
      <c r="A37" s="16"/>
      <c r="B37" s="329" t="s">
        <v>114</v>
      </c>
      <c r="C37" s="329"/>
      <c r="D37" s="101">
        <v>0</v>
      </c>
      <c r="E37" s="101">
        <v>0</v>
      </c>
      <c r="F37" s="101">
        <v>37261059</v>
      </c>
      <c r="G37" s="101">
        <v>0</v>
      </c>
      <c r="H37" s="310">
        <f t="shared" si="0"/>
        <v>37261059</v>
      </c>
      <c r="I37" s="100"/>
    </row>
    <row r="38" spans="1:9" ht="20.100000000000001" customHeight="1" x14ac:dyDescent="0.2">
      <c r="A38" s="16"/>
      <c r="B38" s="329" t="s">
        <v>52</v>
      </c>
      <c r="C38" s="329"/>
      <c r="D38" s="101">
        <v>0</v>
      </c>
      <c r="E38" s="101">
        <v>1861939</v>
      </c>
      <c r="F38" s="327">
        <v>-1861939</v>
      </c>
      <c r="G38" s="101">
        <v>0</v>
      </c>
      <c r="H38" s="310">
        <f t="shared" si="0"/>
        <v>0</v>
      </c>
      <c r="I38" s="100"/>
    </row>
    <row r="39" spans="1:9" ht="15" x14ac:dyDescent="0.2">
      <c r="A39" s="16"/>
      <c r="B39" s="329" t="s">
        <v>115</v>
      </c>
      <c r="C39" s="329"/>
      <c r="D39" s="101">
        <v>0</v>
      </c>
      <c r="E39" s="101">
        <v>0</v>
      </c>
      <c r="F39" s="101">
        <v>0</v>
      </c>
      <c r="G39" s="101">
        <v>0</v>
      </c>
      <c r="H39" s="310">
        <f t="shared" si="0"/>
        <v>0</v>
      </c>
      <c r="I39" s="100"/>
    </row>
    <row r="40" spans="1:9" ht="20.100000000000001" customHeight="1" x14ac:dyDescent="0.2">
      <c r="A40" s="16"/>
      <c r="B40" s="329" t="s">
        <v>54</v>
      </c>
      <c r="C40" s="329"/>
      <c r="D40" s="101">
        <v>0</v>
      </c>
      <c r="E40" s="101">
        <v>0</v>
      </c>
      <c r="F40" s="101">
        <v>0</v>
      </c>
      <c r="G40" s="101">
        <v>0</v>
      </c>
      <c r="H40" s="310">
        <f t="shared" si="0"/>
        <v>0</v>
      </c>
      <c r="I40" s="100"/>
    </row>
    <row r="41" spans="1:9" ht="20.100000000000001" customHeight="1" x14ac:dyDescent="0.2">
      <c r="A41" s="16"/>
      <c r="B41" s="329" t="s">
        <v>55</v>
      </c>
      <c r="C41" s="329"/>
      <c r="D41" s="101">
        <v>0</v>
      </c>
      <c r="E41" s="101">
        <v>0</v>
      </c>
      <c r="F41" s="327">
        <v>-2552</v>
      </c>
      <c r="G41" s="101">
        <v>0</v>
      </c>
      <c r="H41" s="327">
        <f t="shared" si="0"/>
        <v>-2552</v>
      </c>
      <c r="I41" s="100"/>
    </row>
    <row r="42" spans="1:9" ht="11.25" customHeight="1" x14ac:dyDescent="0.2">
      <c r="A42" s="16"/>
      <c r="B42" s="168"/>
      <c r="C42" s="168"/>
      <c r="D42" s="101"/>
      <c r="E42" s="310"/>
      <c r="F42" s="310"/>
      <c r="G42" s="310"/>
      <c r="H42" s="310"/>
      <c r="I42" s="100"/>
    </row>
    <row r="43" spans="1:9" s="162" customFormat="1" ht="35.1" customHeight="1" x14ac:dyDescent="0.25">
      <c r="A43" s="163"/>
      <c r="B43" s="372" t="s">
        <v>193</v>
      </c>
      <c r="C43" s="372"/>
      <c r="D43" s="160">
        <v>0</v>
      </c>
      <c r="E43" s="309">
        <v>0</v>
      </c>
      <c r="F43" s="309">
        <v>0</v>
      </c>
      <c r="G43" s="309">
        <f>SUM(G44:G45)</f>
        <v>0</v>
      </c>
      <c r="H43" s="309">
        <f t="shared" si="0"/>
        <v>0</v>
      </c>
      <c r="I43" s="161"/>
    </row>
    <row r="44" spans="1:9" ht="20.100000000000001" customHeight="1" x14ac:dyDescent="0.2">
      <c r="A44" s="16"/>
      <c r="B44" s="329" t="s">
        <v>208</v>
      </c>
      <c r="C44" s="329"/>
      <c r="D44" s="101">
        <v>0</v>
      </c>
      <c r="E44" s="101">
        <v>0</v>
      </c>
      <c r="F44" s="101">
        <v>0</v>
      </c>
      <c r="G44" s="101">
        <v>0</v>
      </c>
      <c r="H44" s="310">
        <f t="shared" si="0"/>
        <v>0</v>
      </c>
      <c r="I44" s="100"/>
    </row>
    <row r="45" spans="1:9" ht="20.100000000000001" customHeight="1" x14ac:dyDescent="0.2">
      <c r="A45" s="16"/>
      <c r="B45" s="329" t="s">
        <v>178</v>
      </c>
      <c r="C45" s="329"/>
      <c r="D45" s="101">
        <v>0</v>
      </c>
      <c r="E45" s="101">
        <v>0</v>
      </c>
      <c r="F45" s="101">
        <v>0</v>
      </c>
      <c r="G45" s="101">
        <v>0</v>
      </c>
      <c r="H45" s="310">
        <f t="shared" si="0"/>
        <v>0</v>
      </c>
      <c r="I45" s="100"/>
    </row>
    <row r="46" spans="1:9" ht="11.25" customHeight="1" x14ac:dyDescent="0.2">
      <c r="A46" s="16"/>
      <c r="B46" s="168"/>
      <c r="C46" s="168"/>
      <c r="D46" s="101"/>
      <c r="E46" s="310"/>
      <c r="F46" s="310"/>
      <c r="G46" s="310"/>
      <c r="H46" s="310"/>
      <c r="I46" s="100"/>
    </row>
    <row r="47" spans="1:9" s="162" customFormat="1" ht="35.1" customHeight="1" thickBot="1" x14ac:dyDescent="0.3">
      <c r="A47" s="164"/>
      <c r="B47" s="373" t="s">
        <v>194</v>
      </c>
      <c r="C47" s="373"/>
      <c r="D47" s="288">
        <f>+D25+D29+D31</f>
        <v>122724162</v>
      </c>
      <c r="E47" s="288">
        <f>+E29+E36</f>
        <v>102683979</v>
      </c>
      <c r="F47" s="288">
        <f>+F29+F36</f>
        <v>37258507</v>
      </c>
      <c r="G47" s="288">
        <f>+G29+G43</f>
        <v>0</v>
      </c>
      <c r="H47" s="288">
        <f>SUM(D47:G47)</f>
        <v>262666648</v>
      </c>
      <c r="I47" s="165"/>
    </row>
    <row r="48" spans="1:9" ht="6" customHeight="1" x14ac:dyDescent="0.2">
      <c r="A48" s="1"/>
      <c r="B48" s="1"/>
      <c r="C48" s="1"/>
      <c r="D48" s="1"/>
      <c r="E48" s="1"/>
      <c r="F48" s="1"/>
      <c r="G48" s="1"/>
      <c r="H48" s="1"/>
      <c r="I48" s="99"/>
    </row>
    <row r="49" spans="1:9" x14ac:dyDescent="0.2">
      <c r="A49" s="6" t="s">
        <v>186</v>
      </c>
      <c r="B49" s="2"/>
      <c r="C49" s="42"/>
      <c r="D49" s="42"/>
      <c r="E49" s="42"/>
      <c r="F49" s="42"/>
      <c r="G49" s="42"/>
      <c r="H49" s="42"/>
      <c r="I49" s="42"/>
    </row>
    <row r="50" spans="1:9" x14ac:dyDescent="0.2">
      <c r="A50" s="6"/>
      <c r="B50" s="2"/>
      <c r="C50" s="42"/>
      <c r="D50" s="338"/>
      <c r="E50" s="338"/>
      <c r="F50" s="44"/>
      <c r="G50" s="45"/>
      <c r="H50" s="340"/>
      <c r="I50" s="340"/>
    </row>
    <row r="51" spans="1:9" x14ac:dyDescent="0.2">
      <c r="A51" s="6"/>
      <c r="B51" s="2"/>
      <c r="C51" s="47"/>
      <c r="D51" s="339"/>
      <c r="E51" s="339"/>
      <c r="F51" s="44"/>
      <c r="G51" s="48"/>
      <c r="H51" s="339"/>
      <c r="I51" s="339"/>
    </row>
    <row r="52" spans="1:9" x14ac:dyDescent="0.2">
      <c r="A52" s="6"/>
      <c r="B52" s="2"/>
      <c r="C52" s="50"/>
      <c r="D52" s="341"/>
      <c r="E52" s="341"/>
      <c r="F52" s="51"/>
      <c r="G52" s="48"/>
      <c r="H52" s="341"/>
      <c r="I52" s="341"/>
    </row>
    <row r="53" spans="1:9" x14ac:dyDescent="0.2">
      <c r="A53" s="6"/>
      <c r="B53" s="2"/>
      <c r="C53" s="1"/>
      <c r="D53" s="2"/>
      <c r="E53" s="2"/>
      <c r="F53" s="2"/>
      <c r="G53" s="45"/>
      <c r="H53" s="2"/>
      <c r="I53" s="2"/>
    </row>
    <row r="54" spans="1:9" x14ac:dyDescent="0.2">
      <c r="A54" s="6"/>
      <c r="B54" s="2"/>
      <c r="C54" s="1"/>
      <c r="D54" s="2"/>
      <c r="E54" s="2"/>
      <c r="F54" s="2"/>
      <c r="G54" s="45"/>
      <c r="H54" s="2"/>
      <c r="I54" s="2"/>
    </row>
    <row r="55" spans="1:9" x14ac:dyDescent="0.2">
      <c r="A55" s="6"/>
      <c r="B55" s="2"/>
      <c r="C55" s="1"/>
      <c r="D55" s="2"/>
      <c r="E55" s="2"/>
      <c r="F55" s="2"/>
      <c r="G55" s="45"/>
      <c r="H55" s="2"/>
      <c r="I55" s="2"/>
    </row>
    <row r="56" spans="1:9" x14ac:dyDescent="0.2">
      <c r="A56" s="6"/>
      <c r="B56" s="6"/>
      <c r="C56" s="6"/>
      <c r="D56" s="6"/>
      <c r="E56" s="6"/>
      <c r="F56" s="6"/>
      <c r="G56" s="72"/>
      <c r="H56" s="72"/>
      <c r="I56" s="6"/>
    </row>
    <row r="57" spans="1:9" s="2" customFormat="1" ht="15" customHeight="1" x14ac:dyDescent="0.2"/>
    <row r="58" spans="1:9" s="2" customFormat="1" ht="33.75" customHeight="1" x14ac:dyDescent="0.2"/>
  </sheetData>
  <sheetProtection formatCells="0" selectLockedCells="1"/>
  <mergeCells count="42">
    <mergeCell ref="B47:C47"/>
    <mergeCell ref="B26:C26"/>
    <mergeCell ref="B27:C27"/>
    <mergeCell ref="B29:C29"/>
    <mergeCell ref="B40:C40"/>
    <mergeCell ref="B43:C43"/>
    <mergeCell ref="B38:C38"/>
    <mergeCell ref="B39:C39"/>
    <mergeCell ref="B41:C41"/>
    <mergeCell ref="B45:C45"/>
    <mergeCell ref="B31:C31"/>
    <mergeCell ref="B32:C32"/>
    <mergeCell ref="B33:C33"/>
    <mergeCell ref="B34:C34"/>
    <mergeCell ref="B36:C36"/>
    <mergeCell ref="B37:C37"/>
    <mergeCell ref="B44:C44"/>
    <mergeCell ref="B25:C25"/>
    <mergeCell ref="B10:C10"/>
    <mergeCell ref="B13:C13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A1:I1"/>
    <mergeCell ref="A7:I7"/>
    <mergeCell ref="A3:I3"/>
    <mergeCell ref="A4:I4"/>
    <mergeCell ref="A5:I5"/>
    <mergeCell ref="C6:I6"/>
    <mergeCell ref="A2:I2"/>
    <mergeCell ref="D50:E50"/>
    <mergeCell ref="H50:I50"/>
    <mergeCell ref="D51:E51"/>
    <mergeCell ref="H51:I51"/>
    <mergeCell ref="D52:E52"/>
    <mergeCell ref="H52:I52"/>
  </mergeCells>
  <printOptions horizontalCentered="1"/>
  <pageMargins left="0.78740157480314965" right="0.19685039370078741" top="0.59055118110236227" bottom="0.19685039370078741" header="0" footer="0"/>
  <pageSetup scale="45" orientation="landscape" horizontalDpi="300" verticalDpi="300" r:id="rId1"/>
  <headerFooter>
    <oddFooter>&amp;CContable/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4"/>
  <sheetViews>
    <sheetView view="pageBreakPreview" zoomScale="70" zoomScaleNormal="70" zoomScaleSheetLayoutView="70" zoomScalePageLayoutView="80" workbookViewId="0">
      <selection activeCell="E21" sqref="E21"/>
    </sheetView>
  </sheetViews>
  <sheetFormatPr baseColWidth="10" defaultColWidth="11.42578125" defaultRowHeight="12" x14ac:dyDescent="0.2"/>
  <cols>
    <col min="1" max="1" width="4.5703125" style="6" customWidth="1"/>
    <col min="2" max="2" width="24.7109375" style="6" customWidth="1"/>
    <col min="3" max="3" width="40" style="6" customWidth="1"/>
    <col min="4" max="4" width="22.7109375" style="6" customWidth="1"/>
    <col min="5" max="5" width="18.7109375" style="6" customWidth="1"/>
    <col min="6" max="6" width="4.7109375" style="6" customWidth="1"/>
    <col min="7" max="7" width="24.7109375" style="6" customWidth="1"/>
    <col min="8" max="8" width="29.7109375" style="130" customWidth="1"/>
    <col min="9" max="9" width="22.7109375" style="6" customWidth="1"/>
    <col min="10" max="10" width="18.7109375" style="6" customWidth="1"/>
    <col min="11" max="11" width="4.7109375" style="6" customWidth="1"/>
    <col min="12" max="16384" width="11.42578125" style="6"/>
  </cols>
  <sheetData>
    <row r="2" spans="1:11" ht="20.100000000000001" customHeight="1" x14ac:dyDescent="0.3">
      <c r="A2" s="353" t="s">
        <v>206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11" ht="20.100000000000001" customHeight="1" x14ac:dyDescent="0.3">
      <c r="A3" s="354" t="s">
        <v>211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</row>
    <row r="4" spans="1:11" ht="20.100000000000001" customHeight="1" x14ac:dyDescent="0.3">
      <c r="A4" s="354" t="s">
        <v>184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</row>
    <row r="5" spans="1:11" ht="20.100000000000001" customHeight="1" x14ac:dyDescent="0.3">
      <c r="A5" s="354" t="s">
        <v>216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</row>
    <row r="6" spans="1:11" ht="20.100000000000001" customHeight="1" x14ac:dyDescent="0.3">
      <c r="A6" s="354" t="s">
        <v>0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</row>
    <row r="7" spans="1:11" s="2" customFormat="1" ht="3" customHeight="1" x14ac:dyDescent="0.2">
      <c r="A7" s="54"/>
      <c r="B7" s="55"/>
      <c r="C7" s="55"/>
      <c r="D7" s="55"/>
      <c r="E7" s="55"/>
      <c r="F7" s="56"/>
      <c r="H7" s="106"/>
    </row>
    <row r="8" spans="1:11" s="2" customFormat="1" ht="3" customHeight="1" thickBot="1" x14ac:dyDescent="0.25">
      <c r="A8" s="58"/>
      <c r="B8" s="58"/>
      <c r="C8" s="58"/>
      <c r="D8" s="59"/>
      <c r="E8" s="59"/>
      <c r="F8" s="60"/>
      <c r="H8" s="106"/>
    </row>
    <row r="9" spans="1:11" s="2" customFormat="1" ht="60" customHeight="1" thickBot="1" x14ac:dyDescent="0.25">
      <c r="A9" s="107"/>
      <c r="B9" s="374" t="s">
        <v>60</v>
      </c>
      <c r="C9" s="375"/>
      <c r="D9" s="108" t="s">
        <v>105</v>
      </c>
      <c r="E9" s="109" t="s">
        <v>106</v>
      </c>
      <c r="F9" s="173"/>
      <c r="G9" s="376" t="s">
        <v>60</v>
      </c>
      <c r="H9" s="375"/>
      <c r="I9" s="108" t="s">
        <v>105</v>
      </c>
      <c r="J9" s="109" t="s">
        <v>106</v>
      </c>
      <c r="K9" s="173"/>
    </row>
    <row r="10" spans="1:11" ht="3" customHeight="1" x14ac:dyDescent="0.2">
      <c r="A10" s="110"/>
      <c r="B10" s="111"/>
      <c r="C10" s="111"/>
      <c r="D10" s="112"/>
      <c r="E10" s="112"/>
      <c r="F10" s="113"/>
      <c r="G10" s="114"/>
      <c r="H10" s="115"/>
      <c r="I10" s="114"/>
      <c r="J10" s="114"/>
      <c r="K10" s="13"/>
    </row>
    <row r="11" spans="1:11" s="2" customFormat="1" ht="3" customHeight="1" x14ac:dyDescent="0.2">
      <c r="A11" s="16"/>
      <c r="B11" s="116"/>
      <c r="C11" s="116"/>
      <c r="D11" s="117"/>
      <c r="E11" s="117"/>
      <c r="F11" s="1"/>
      <c r="H11" s="106"/>
      <c r="K11" s="15"/>
    </row>
    <row r="12" spans="1:11" ht="15" x14ac:dyDescent="0.2">
      <c r="A12" s="76"/>
      <c r="B12" s="336" t="s">
        <v>3</v>
      </c>
      <c r="C12" s="336"/>
      <c r="D12" s="118">
        <f>D14+D24</f>
        <v>740929</v>
      </c>
      <c r="E12" s="118">
        <f>E14+E24</f>
        <v>53079633</v>
      </c>
      <c r="F12" s="70"/>
      <c r="G12" s="336" t="s">
        <v>4</v>
      </c>
      <c r="H12" s="336"/>
      <c r="I12" s="118">
        <f>I14+I25</f>
        <v>0</v>
      </c>
      <c r="J12" s="118">
        <f>J14+J25</f>
        <v>6227140</v>
      </c>
      <c r="K12" s="15"/>
    </row>
    <row r="13" spans="1:11" ht="15" x14ac:dyDescent="0.2">
      <c r="A13" s="73"/>
      <c r="B13" s="171"/>
      <c r="C13" s="20"/>
      <c r="D13" s="119"/>
      <c r="E13" s="119"/>
      <c r="F13" s="70"/>
      <c r="G13" s="171"/>
      <c r="H13" s="171"/>
      <c r="I13" s="119"/>
      <c r="J13" s="119"/>
      <c r="K13" s="15"/>
    </row>
    <row r="14" spans="1:11" ht="15" x14ac:dyDescent="0.2">
      <c r="A14" s="73"/>
      <c r="B14" s="336" t="s">
        <v>5</v>
      </c>
      <c r="C14" s="336"/>
      <c r="D14" s="118">
        <f>SUM(D16:D22)</f>
        <v>0</v>
      </c>
      <c r="E14" s="118">
        <f>SUM(E16:E22)</f>
        <v>29699933</v>
      </c>
      <c r="F14" s="70"/>
      <c r="G14" s="336" t="s">
        <v>6</v>
      </c>
      <c r="H14" s="336"/>
      <c r="I14" s="118">
        <f>SUM(I16:I23)</f>
        <v>0</v>
      </c>
      <c r="J14" s="118">
        <f>SUM(J16:J23)</f>
        <v>6227140</v>
      </c>
      <c r="K14" s="15"/>
    </row>
    <row r="15" spans="1:11" ht="15" x14ac:dyDescent="0.2">
      <c r="A15" s="73"/>
      <c r="B15" s="171"/>
      <c r="C15" s="20"/>
      <c r="D15" s="119"/>
      <c r="E15" s="119"/>
      <c r="F15" s="70"/>
      <c r="G15" s="171"/>
      <c r="H15" s="171"/>
      <c r="I15" s="119"/>
      <c r="J15" s="119"/>
      <c r="K15" s="15"/>
    </row>
    <row r="16" spans="1:11" ht="15" customHeight="1" x14ac:dyDescent="0.2">
      <c r="A16" s="76"/>
      <c r="B16" s="329" t="s">
        <v>7</v>
      </c>
      <c r="C16" s="329"/>
      <c r="D16" s="120">
        <v>0</v>
      </c>
      <c r="E16" s="120">
        <v>7265797</v>
      </c>
      <c r="F16" s="18"/>
      <c r="G16" s="329" t="s">
        <v>8</v>
      </c>
      <c r="H16" s="329"/>
      <c r="I16" s="120">
        <v>0</v>
      </c>
      <c r="J16" s="120">
        <v>3924740</v>
      </c>
      <c r="K16" s="15"/>
    </row>
    <row r="17" spans="1:11" ht="15" customHeight="1" x14ac:dyDescent="0.2">
      <c r="A17" s="76"/>
      <c r="B17" s="329" t="s">
        <v>9</v>
      </c>
      <c r="C17" s="329"/>
      <c r="D17" s="120">
        <v>0</v>
      </c>
      <c r="E17" s="120">
        <v>22082356</v>
      </c>
      <c r="F17" s="18"/>
      <c r="G17" s="329" t="s">
        <v>10</v>
      </c>
      <c r="H17" s="329"/>
      <c r="I17" s="120">
        <v>0</v>
      </c>
      <c r="J17" s="120">
        <v>0</v>
      </c>
      <c r="K17" s="15"/>
    </row>
    <row r="18" spans="1:11" ht="15" customHeight="1" x14ac:dyDescent="0.2">
      <c r="A18" s="76"/>
      <c r="B18" s="329" t="s">
        <v>11</v>
      </c>
      <c r="C18" s="329"/>
      <c r="D18" s="120">
        <v>0</v>
      </c>
      <c r="E18" s="120">
        <v>351780</v>
      </c>
      <c r="F18" s="18"/>
      <c r="G18" s="329" t="s">
        <v>12</v>
      </c>
      <c r="H18" s="329"/>
      <c r="I18" s="120">
        <v>0</v>
      </c>
      <c r="J18" s="120">
        <v>0</v>
      </c>
      <c r="K18" s="15"/>
    </row>
    <row r="19" spans="1:11" ht="15" customHeight="1" x14ac:dyDescent="0.2">
      <c r="A19" s="76"/>
      <c r="B19" s="329" t="s">
        <v>13</v>
      </c>
      <c r="C19" s="329"/>
      <c r="D19" s="120">
        <v>0</v>
      </c>
      <c r="E19" s="120">
        <v>0</v>
      </c>
      <c r="F19" s="18"/>
      <c r="G19" s="329" t="s">
        <v>14</v>
      </c>
      <c r="H19" s="329"/>
      <c r="I19" s="120">
        <v>0</v>
      </c>
      <c r="J19" s="120">
        <v>0</v>
      </c>
      <c r="K19" s="15"/>
    </row>
    <row r="20" spans="1:11" ht="15" customHeight="1" x14ac:dyDescent="0.2">
      <c r="A20" s="76"/>
      <c r="B20" s="329" t="s">
        <v>15</v>
      </c>
      <c r="C20" s="329"/>
      <c r="D20" s="120">
        <v>0</v>
      </c>
      <c r="E20" s="120">
        <v>0</v>
      </c>
      <c r="F20" s="18"/>
      <c r="G20" s="329" t="s">
        <v>16</v>
      </c>
      <c r="H20" s="329"/>
      <c r="I20" s="120">
        <v>0</v>
      </c>
      <c r="J20" s="120">
        <v>0</v>
      </c>
      <c r="K20" s="15"/>
    </row>
    <row r="21" spans="1:11" ht="27.95" customHeight="1" x14ac:dyDescent="0.2">
      <c r="A21" s="76"/>
      <c r="B21" s="329" t="s">
        <v>17</v>
      </c>
      <c r="C21" s="329"/>
      <c r="D21" s="120">
        <v>0</v>
      </c>
      <c r="E21" s="120">
        <v>0</v>
      </c>
      <c r="F21" s="18"/>
      <c r="G21" s="329" t="s">
        <v>18</v>
      </c>
      <c r="H21" s="329"/>
      <c r="I21" s="120">
        <v>0</v>
      </c>
      <c r="J21" s="120">
        <v>0</v>
      </c>
      <c r="K21" s="15"/>
    </row>
    <row r="22" spans="1:11" ht="15" x14ac:dyDescent="0.2">
      <c r="A22" s="76"/>
      <c r="B22" s="329" t="s">
        <v>19</v>
      </c>
      <c r="C22" s="329"/>
      <c r="D22" s="120">
        <v>0</v>
      </c>
      <c r="E22" s="120">
        <v>0</v>
      </c>
      <c r="F22" s="18"/>
      <c r="G22" s="329" t="s">
        <v>20</v>
      </c>
      <c r="H22" s="329"/>
      <c r="I22" s="120">
        <v>0</v>
      </c>
      <c r="J22" s="120">
        <v>2257409</v>
      </c>
      <c r="K22" s="15"/>
    </row>
    <row r="23" spans="1:11" ht="15" customHeight="1" x14ac:dyDescent="0.2">
      <c r="A23" s="73"/>
      <c r="B23" s="171"/>
      <c r="C23" s="20"/>
      <c r="D23" s="119"/>
      <c r="E23" s="119"/>
      <c r="F23" s="18"/>
      <c r="G23" s="329" t="s">
        <v>21</v>
      </c>
      <c r="H23" s="329"/>
      <c r="I23" s="120">
        <v>0</v>
      </c>
      <c r="J23" s="120">
        <v>44991</v>
      </c>
      <c r="K23" s="15"/>
    </row>
    <row r="24" spans="1:11" ht="15" x14ac:dyDescent="0.2">
      <c r="A24" s="73"/>
      <c r="B24" s="336" t="s">
        <v>24</v>
      </c>
      <c r="C24" s="336"/>
      <c r="D24" s="118">
        <f>SUM(D26:D34)</f>
        <v>740929</v>
      </c>
      <c r="E24" s="118">
        <f>SUM(E26:E34)</f>
        <v>23379700</v>
      </c>
      <c r="F24" s="18"/>
      <c r="G24" s="295"/>
      <c r="H24" s="295"/>
      <c r="I24" s="119"/>
      <c r="J24" s="119"/>
      <c r="K24" s="15"/>
    </row>
    <row r="25" spans="1:11" ht="15" x14ac:dyDescent="0.2">
      <c r="A25" s="73"/>
      <c r="B25" s="171"/>
      <c r="C25" s="20"/>
      <c r="D25" s="119"/>
      <c r="E25" s="119"/>
      <c r="F25" s="18"/>
      <c r="G25" s="335" t="s">
        <v>25</v>
      </c>
      <c r="H25" s="335"/>
      <c r="I25" s="118">
        <f>SUM(I27:I32)</f>
        <v>0</v>
      </c>
      <c r="J25" s="118">
        <f>SUM(J27:J32)</f>
        <v>0</v>
      </c>
      <c r="K25" s="15"/>
    </row>
    <row r="26" spans="1:11" ht="15" x14ac:dyDescent="0.2">
      <c r="A26" s="76"/>
      <c r="B26" s="329" t="s">
        <v>26</v>
      </c>
      <c r="C26" s="329"/>
      <c r="D26" s="120">
        <v>0</v>
      </c>
      <c r="E26" s="120">
        <v>0</v>
      </c>
      <c r="F26" s="18"/>
      <c r="G26" s="295"/>
      <c r="H26" s="295"/>
      <c r="I26" s="119"/>
      <c r="J26" s="119"/>
      <c r="K26" s="15"/>
    </row>
    <row r="27" spans="1:11" ht="15" customHeight="1" x14ac:dyDescent="0.2">
      <c r="A27" s="76"/>
      <c r="B27" s="329" t="s">
        <v>28</v>
      </c>
      <c r="C27" s="329"/>
      <c r="D27" s="120">
        <v>0</v>
      </c>
      <c r="E27" s="120">
        <v>0</v>
      </c>
      <c r="F27" s="18"/>
      <c r="G27" s="329" t="s">
        <v>27</v>
      </c>
      <c r="H27" s="329"/>
      <c r="I27" s="120">
        <v>0</v>
      </c>
      <c r="J27" s="120">
        <v>0</v>
      </c>
      <c r="K27" s="15"/>
    </row>
    <row r="28" spans="1:11" ht="15" customHeight="1" x14ac:dyDescent="0.2">
      <c r="A28" s="76"/>
      <c r="B28" s="329" t="s">
        <v>30</v>
      </c>
      <c r="C28" s="329"/>
      <c r="D28" s="120">
        <v>0</v>
      </c>
      <c r="E28" s="120">
        <v>21307338</v>
      </c>
      <c r="F28" s="18"/>
      <c r="G28" s="329" t="s">
        <v>29</v>
      </c>
      <c r="H28" s="329"/>
      <c r="I28" s="120">
        <v>0</v>
      </c>
      <c r="J28" s="120">
        <v>0</v>
      </c>
      <c r="K28" s="15"/>
    </row>
    <row r="29" spans="1:11" ht="15" customHeight="1" x14ac:dyDescent="0.2">
      <c r="A29" s="76"/>
      <c r="B29" s="329" t="s">
        <v>32</v>
      </c>
      <c r="C29" s="329"/>
      <c r="D29" s="120">
        <v>0</v>
      </c>
      <c r="E29" s="120">
        <v>2053598</v>
      </c>
      <c r="F29" s="120"/>
      <c r="G29" s="329" t="s">
        <v>31</v>
      </c>
      <c r="H29" s="329"/>
      <c r="I29" s="120">
        <v>0</v>
      </c>
      <c r="J29" s="120">
        <v>0</v>
      </c>
      <c r="K29" s="15"/>
    </row>
    <row r="30" spans="1:11" ht="15" customHeight="1" x14ac:dyDescent="0.2">
      <c r="A30" s="76"/>
      <c r="B30" s="329" t="s">
        <v>34</v>
      </c>
      <c r="C30" s="329"/>
      <c r="D30" s="120">
        <v>0</v>
      </c>
      <c r="E30" s="120">
        <v>18764</v>
      </c>
      <c r="F30" s="18"/>
      <c r="G30" s="329" t="s">
        <v>33</v>
      </c>
      <c r="H30" s="329"/>
      <c r="I30" s="120">
        <v>0</v>
      </c>
      <c r="J30" s="120">
        <v>0</v>
      </c>
      <c r="K30" s="15"/>
    </row>
    <row r="31" spans="1:11" ht="27.95" customHeight="1" x14ac:dyDescent="0.2">
      <c r="A31" s="76"/>
      <c r="B31" s="364" t="s">
        <v>36</v>
      </c>
      <c r="C31" s="364"/>
      <c r="D31" s="120">
        <v>740929</v>
      </c>
      <c r="E31" s="120">
        <v>0</v>
      </c>
      <c r="F31" s="18"/>
      <c r="G31" s="329" t="s">
        <v>35</v>
      </c>
      <c r="H31" s="329"/>
      <c r="I31" s="120">
        <v>0</v>
      </c>
      <c r="J31" s="120">
        <v>0</v>
      </c>
      <c r="K31" s="15"/>
    </row>
    <row r="32" spans="1:11" ht="15" x14ac:dyDescent="0.2">
      <c r="A32" s="76"/>
      <c r="B32" s="329" t="s">
        <v>38</v>
      </c>
      <c r="C32" s="329"/>
      <c r="D32" s="120">
        <v>0</v>
      </c>
      <c r="E32" s="120">
        <v>0</v>
      </c>
      <c r="F32" s="18"/>
      <c r="G32" s="329" t="s">
        <v>37</v>
      </c>
      <c r="H32" s="329"/>
      <c r="I32" s="120">
        <v>0</v>
      </c>
      <c r="J32" s="120">
        <v>0</v>
      </c>
      <c r="K32" s="15"/>
    </row>
    <row r="33" spans="1:11" ht="25.5" customHeight="1" x14ac:dyDescent="0.25">
      <c r="A33" s="76"/>
      <c r="B33" s="364" t="s">
        <v>39</v>
      </c>
      <c r="C33" s="364"/>
      <c r="D33" s="120">
        <v>0</v>
      </c>
      <c r="E33" s="120">
        <v>0</v>
      </c>
      <c r="F33" s="18"/>
      <c r="G33" s="295"/>
      <c r="H33" s="295"/>
      <c r="I33" s="291"/>
      <c r="J33" s="291"/>
      <c r="K33" s="15"/>
    </row>
    <row r="34" spans="1:11" ht="15" customHeight="1" x14ac:dyDescent="0.2">
      <c r="A34" s="76"/>
      <c r="B34" s="329" t="s">
        <v>41</v>
      </c>
      <c r="C34" s="329"/>
      <c r="D34" s="120">
        <v>0</v>
      </c>
      <c r="E34" s="120">
        <v>0</v>
      </c>
      <c r="F34" s="18"/>
      <c r="G34" s="336" t="s">
        <v>44</v>
      </c>
      <c r="H34" s="336"/>
      <c r="I34" s="118">
        <f>I36+I42+I50</f>
        <v>58568397</v>
      </c>
      <c r="J34" s="118">
        <f>J36+J42+J50</f>
        <v>2552</v>
      </c>
      <c r="K34" s="15"/>
    </row>
    <row r="35" spans="1:11" ht="15" x14ac:dyDescent="0.25">
      <c r="A35" s="73"/>
      <c r="B35" s="171"/>
      <c r="C35" s="20"/>
      <c r="D35" s="291"/>
      <c r="E35" s="291"/>
      <c r="F35" s="18"/>
      <c r="G35" s="295"/>
      <c r="H35" s="295"/>
      <c r="I35" s="119"/>
      <c r="J35" s="119"/>
      <c r="K35" s="15"/>
    </row>
    <row r="36" spans="1:11" ht="15" customHeight="1" x14ac:dyDescent="0.25">
      <c r="A36" s="76"/>
      <c r="B36" s="121"/>
      <c r="C36" s="121"/>
      <c r="D36" s="292"/>
      <c r="E36" s="292"/>
      <c r="F36" s="18"/>
      <c r="G36" s="336" t="s">
        <v>46</v>
      </c>
      <c r="H36" s="336"/>
      <c r="I36" s="118">
        <f>SUM(I38:I40)</f>
        <v>21307338</v>
      </c>
      <c r="J36" s="118">
        <f>SUM(J38:J40)</f>
        <v>0</v>
      </c>
      <c r="K36" s="15"/>
    </row>
    <row r="37" spans="1:11" ht="15" x14ac:dyDescent="0.25">
      <c r="A37" s="73"/>
      <c r="B37" s="121"/>
      <c r="C37" s="121"/>
      <c r="D37" s="292"/>
      <c r="E37" s="292"/>
      <c r="F37" s="18"/>
      <c r="G37" s="295"/>
      <c r="H37" s="295"/>
      <c r="I37" s="119"/>
      <c r="J37" s="119"/>
      <c r="K37" s="15"/>
    </row>
    <row r="38" spans="1:11" ht="15" x14ac:dyDescent="0.25">
      <c r="A38" s="76"/>
      <c r="B38" s="121"/>
      <c r="C38" s="121"/>
      <c r="D38" s="292"/>
      <c r="E38" s="292"/>
      <c r="F38" s="18"/>
      <c r="G38" s="329" t="s">
        <v>47</v>
      </c>
      <c r="H38" s="329"/>
      <c r="I38" s="120">
        <v>0</v>
      </c>
      <c r="J38" s="120">
        <v>0</v>
      </c>
      <c r="K38" s="15"/>
    </row>
    <row r="39" spans="1:11" ht="15" x14ac:dyDescent="0.25">
      <c r="A39" s="73"/>
      <c r="B39" s="121"/>
      <c r="C39" s="121"/>
      <c r="D39" s="292"/>
      <c r="E39" s="292"/>
      <c r="F39" s="18"/>
      <c r="G39" s="329" t="s">
        <v>48</v>
      </c>
      <c r="H39" s="329"/>
      <c r="I39" s="120">
        <v>21307338</v>
      </c>
      <c r="J39" s="120">
        <v>0</v>
      </c>
      <c r="K39" s="15"/>
    </row>
    <row r="40" spans="1:11" ht="15" customHeight="1" x14ac:dyDescent="0.25">
      <c r="A40" s="76"/>
      <c r="B40" s="121"/>
      <c r="C40" s="121"/>
      <c r="D40" s="292"/>
      <c r="E40" s="292"/>
      <c r="F40" s="18"/>
      <c r="G40" s="329" t="s">
        <v>49</v>
      </c>
      <c r="H40" s="329"/>
      <c r="I40" s="120">
        <v>0</v>
      </c>
      <c r="J40" s="120">
        <v>0</v>
      </c>
      <c r="K40" s="15"/>
    </row>
    <row r="41" spans="1:11" ht="15" x14ac:dyDescent="0.25">
      <c r="A41" s="76"/>
      <c r="B41" s="121"/>
      <c r="C41" s="121"/>
      <c r="D41" s="292"/>
      <c r="E41" s="292"/>
      <c r="F41" s="18"/>
      <c r="G41" s="295"/>
      <c r="H41" s="295"/>
      <c r="I41" s="119"/>
      <c r="J41" s="119" t="s">
        <v>107</v>
      </c>
      <c r="K41" s="15"/>
    </row>
    <row r="42" spans="1:11" ht="15" customHeight="1" x14ac:dyDescent="0.25">
      <c r="A42" s="76"/>
      <c r="B42" s="121"/>
      <c r="C42" s="121"/>
      <c r="D42" s="292"/>
      <c r="E42" s="292"/>
      <c r="F42" s="18"/>
      <c r="G42" s="336" t="s">
        <v>50</v>
      </c>
      <c r="H42" s="336"/>
      <c r="I42" s="118">
        <f>SUM(I44:I48)</f>
        <v>37261059</v>
      </c>
      <c r="J42" s="118">
        <f>SUM(J44:J48)</f>
        <v>2552</v>
      </c>
      <c r="K42" s="15"/>
    </row>
    <row r="43" spans="1:11" ht="15" x14ac:dyDescent="0.25">
      <c r="A43" s="76"/>
      <c r="B43" s="121"/>
      <c r="C43" s="121"/>
      <c r="D43" s="292"/>
      <c r="E43" s="292"/>
      <c r="F43" s="18"/>
      <c r="G43" s="295"/>
      <c r="H43" s="295"/>
      <c r="I43" s="119"/>
      <c r="J43" s="119"/>
      <c r="K43" s="15"/>
    </row>
    <row r="44" spans="1:11" ht="15" customHeight="1" x14ac:dyDescent="0.25">
      <c r="A44" s="76"/>
      <c r="B44" s="121"/>
      <c r="C44" s="121"/>
      <c r="D44" s="292"/>
      <c r="E44" s="292"/>
      <c r="F44" s="18"/>
      <c r="G44" s="329" t="s">
        <v>51</v>
      </c>
      <c r="H44" s="329"/>
      <c r="I44" s="120">
        <v>37261059</v>
      </c>
      <c r="J44" s="120">
        <v>0</v>
      </c>
      <c r="K44" s="15"/>
    </row>
    <row r="45" spans="1:11" ht="15" customHeight="1" x14ac:dyDescent="0.25">
      <c r="A45" s="76"/>
      <c r="B45" s="121"/>
      <c r="C45" s="121"/>
      <c r="D45" s="292"/>
      <c r="E45" s="292"/>
      <c r="F45" s="18"/>
      <c r="G45" s="329" t="s">
        <v>52</v>
      </c>
      <c r="H45" s="329"/>
      <c r="I45" s="120">
        <v>0</v>
      </c>
      <c r="J45" s="120">
        <v>0</v>
      </c>
      <c r="K45" s="15"/>
    </row>
    <row r="46" spans="1:11" ht="15" x14ac:dyDescent="0.25">
      <c r="A46" s="76"/>
      <c r="B46" s="121"/>
      <c r="C46" s="121"/>
      <c r="D46" s="292"/>
      <c r="E46" s="292"/>
      <c r="F46" s="18"/>
      <c r="G46" s="329" t="s">
        <v>53</v>
      </c>
      <c r="H46" s="329"/>
      <c r="I46" s="120">
        <v>0</v>
      </c>
      <c r="J46" s="120">
        <v>0</v>
      </c>
      <c r="K46" s="15"/>
    </row>
    <row r="47" spans="1:11" ht="15" x14ac:dyDescent="0.25">
      <c r="A47" s="76"/>
      <c r="B47" s="121"/>
      <c r="C47" s="121"/>
      <c r="D47" s="292"/>
      <c r="E47" s="292"/>
      <c r="F47" s="18"/>
      <c r="G47" s="329" t="s">
        <v>54</v>
      </c>
      <c r="H47" s="329"/>
      <c r="I47" s="120">
        <v>0</v>
      </c>
      <c r="J47" s="120">
        <v>0</v>
      </c>
      <c r="K47" s="15"/>
    </row>
    <row r="48" spans="1:11" ht="15" customHeight="1" x14ac:dyDescent="0.25">
      <c r="A48" s="73"/>
      <c r="B48" s="121"/>
      <c r="C48" s="121"/>
      <c r="D48" s="292"/>
      <c r="E48" s="292"/>
      <c r="F48" s="18"/>
      <c r="G48" s="329" t="s">
        <v>55</v>
      </c>
      <c r="H48" s="329"/>
      <c r="I48" s="120">
        <v>0</v>
      </c>
      <c r="J48" s="120">
        <v>2552</v>
      </c>
      <c r="K48" s="15"/>
    </row>
    <row r="49" spans="1:11" ht="15" x14ac:dyDescent="0.25">
      <c r="A49" s="76"/>
      <c r="B49" s="121"/>
      <c r="C49" s="121"/>
      <c r="D49" s="120"/>
      <c r="E49" s="120"/>
      <c r="F49" s="18"/>
      <c r="G49" s="329"/>
      <c r="H49" s="329"/>
      <c r="I49" s="120"/>
      <c r="J49" s="120"/>
      <c r="K49" s="15"/>
    </row>
    <row r="50" spans="1:11" ht="30" customHeight="1" x14ac:dyDescent="0.25">
      <c r="A50" s="73"/>
      <c r="B50" s="121"/>
      <c r="C50" s="121"/>
      <c r="D50" s="120"/>
      <c r="E50" s="120"/>
      <c r="F50" s="18"/>
      <c r="G50" s="329" t="s">
        <v>108</v>
      </c>
      <c r="H50" s="329"/>
      <c r="I50" s="120">
        <v>0</v>
      </c>
      <c r="J50" s="120">
        <v>0</v>
      </c>
      <c r="K50" s="15"/>
    </row>
    <row r="51" spans="1:11" ht="15" x14ac:dyDescent="0.25">
      <c r="A51" s="76"/>
      <c r="B51" s="121"/>
      <c r="C51" s="121"/>
      <c r="D51" s="292"/>
      <c r="E51" s="292"/>
      <c r="F51" s="18"/>
      <c r="G51" s="290"/>
      <c r="H51" s="290"/>
      <c r="I51" s="120"/>
      <c r="J51" s="120"/>
      <c r="K51" s="15"/>
    </row>
    <row r="52" spans="1:11" ht="15" x14ac:dyDescent="0.25">
      <c r="A52" s="76"/>
      <c r="B52" s="121"/>
      <c r="C52" s="121"/>
      <c r="D52" s="292"/>
      <c r="E52" s="292"/>
      <c r="F52" s="18"/>
      <c r="G52" s="329" t="s">
        <v>56</v>
      </c>
      <c r="H52" s="329"/>
      <c r="I52" s="120">
        <v>0</v>
      </c>
      <c r="J52" s="120">
        <v>0</v>
      </c>
      <c r="K52" s="15"/>
    </row>
    <row r="53" spans="1:11" ht="19.5" customHeight="1" thickBot="1" x14ac:dyDescent="0.3">
      <c r="A53" s="122"/>
      <c r="B53" s="123"/>
      <c r="C53" s="123"/>
      <c r="D53" s="293"/>
      <c r="E53" s="293"/>
      <c r="F53" s="294"/>
      <c r="G53" s="377" t="s">
        <v>57</v>
      </c>
      <c r="H53" s="377"/>
      <c r="I53" s="324">
        <v>0</v>
      </c>
      <c r="J53" s="324">
        <v>0</v>
      </c>
      <c r="K53" s="88"/>
    </row>
    <row r="54" spans="1:11" ht="6" customHeight="1" x14ac:dyDescent="0.2">
      <c r="A54" s="2"/>
      <c r="B54" s="2"/>
      <c r="C54" s="42"/>
      <c r="D54" s="43"/>
      <c r="E54" s="44"/>
      <c r="F54" s="44"/>
      <c r="G54" s="2"/>
      <c r="H54" s="125"/>
      <c r="I54" s="43"/>
      <c r="J54" s="44"/>
      <c r="K54" s="44"/>
    </row>
    <row r="55" spans="1:11" x14ac:dyDescent="0.2">
      <c r="A55" s="6" t="s">
        <v>186</v>
      </c>
      <c r="B55" s="2"/>
      <c r="C55" s="42"/>
      <c r="D55" s="42"/>
      <c r="E55" s="42"/>
      <c r="F55" s="42"/>
      <c r="G55" s="42"/>
      <c r="H55" s="42"/>
      <c r="I55" s="42"/>
      <c r="J55" s="42"/>
      <c r="K55" s="42"/>
    </row>
    <row r="56" spans="1:11" x14ac:dyDescent="0.2">
      <c r="B56" s="2"/>
      <c r="C56" s="42"/>
      <c r="D56" s="338"/>
      <c r="E56" s="338"/>
      <c r="F56" s="44"/>
      <c r="G56" s="45"/>
      <c r="H56" s="340"/>
      <c r="I56" s="340"/>
      <c r="J56" s="44"/>
      <c r="K56" s="44"/>
    </row>
    <row r="57" spans="1:11" x14ac:dyDescent="0.2">
      <c r="B57" s="2"/>
      <c r="C57" s="47"/>
      <c r="D57" s="339"/>
      <c r="E57" s="339"/>
      <c r="F57" s="44"/>
      <c r="G57" s="48"/>
      <c r="H57" s="339"/>
      <c r="I57" s="339"/>
      <c r="J57" s="49"/>
      <c r="K57" s="44"/>
    </row>
    <row r="58" spans="1:11" x14ac:dyDescent="0.2">
      <c r="B58" s="2"/>
      <c r="C58" s="50"/>
      <c r="D58" s="341"/>
      <c r="E58" s="341"/>
      <c r="F58" s="51"/>
      <c r="G58" s="48"/>
      <c r="H58" s="341"/>
      <c r="I58" s="341"/>
      <c r="J58" s="49"/>
      <c r="K58" s="44"/>
    </row>
    <row r="59" spans="1:11" x14ac:dyDescent="0.2">
      <c r="B59" s="2"/>
      <c r="C59" s="1"/>
      <c r="D59" s="2"/>
      <c r="E59" s="2"/>
      <c r="F59" s="2"/>
      <c r="G59" s="45"/>
      <c r="H59" s="2"/>
      <c r="I59" s="2"/>
      <c r="J59" s="2"/>
      <c r="K59" s="2"/>
    </row>
    <row r="60" spans="1:11" x14ac:dyDescent="0.2">
      <c r="B60" s="2"/>
      <c r="C60" s="1"/>
      <c r="D60" s="2"/>
      <c r="E60" s="2"/>
      <c r="F60" s="2"/>
      <c r="G60" s="45"/>
      <c r="H60" s="2"/>
      <c r="I60" s="2"/>
      <c r="J60" s="2"/>
      <c r="K60" s="2"/>
    </row>
    <row r="61" spans="1:11" x14ac:dyDescent="0.2">
      <c r="B61" s="2"/>
      <c r="C61" s="1"/>
      <c r="D61" s="2"/>
      <c r="E61" s="2"/>
      <c r="F61" s="2"/>
      <c r="G61" s="45"/>
      <c r="H61" s="2"/>
      <c r="I61" s="2"/>
      <c r="J61" s="2"/>
      <c r="K61" s="2"/>
    </row>
    <row r="62" spans="1:11" x14ac:dyDescent="0.2">
      <c r="G62" s="72"/>
      <c r="H62" s="72"/>
    </row>
    <row r="63" spans="1:11" s="2" customFormat="1" ht="15" customHeight="1" x14ac:dyDescent="0.2">
      <c r="K63" s="6"/>
    </row>
    <row r="64" spans="1:11" s="2" customFormat="1" ht="33.75" customHeight="1" x14ac:dyDescent="0.2">
      <c r="K64" s="6"/>
    </row>
    <row r="65" spans="1:11" x14ac:dyDescent="0.2">
      <c r="H65" s="6"/>
      <c r="K65" s="44"/>
    </row>
    <row r="66" spans="1:11" ht="6" customHeight="1" x14ac:dyDescent="0.2">
      <c r="H66" s="6"/>
      <c r="K66" s="44"/>
    </row>
    <row r="67" spans="1:11" x14ac:dyDescent="0.2">
      <c r="H67" s="6"/>
      <c r="K67" s="44"/>
    </row>
    <row r="68" spans="1:11" x14ac:dyDescent="0.2">
      <c r="H68" s="6"/>
      <c r="K68" s="44"/>
    </row>
    <row r="69" spans="1:11" x14ac:dyDescent="0.2">
      <c r="H69" s="6"/>
      <c r="K69" s="44"/>
    </row>
    <row r="70" spans="1:11" x14ac:dyDescent="0.2">
      <c r="H70" s="6"/>
      <c r="K70" s="44"/>
    </row>
    <row r="71" spans="1:11" x14ac:dyDescent="0.2">
      <c r="H71" s="6"/>
      <c r="K71" s="44"/>
    </row>
    <row r="72" spans="1:11" x14ac:dyDescent="0.2">
      <c r="H72" s="6"/>
      <c r="K72" s="44"/>
    </row>
    <row r="73" spans="1:11" x14ac:dyDescent="0.2">
      <c r="H73" s="6"/>
      <c r="K73" s="44"/>
    </row>
    <row r="74" spans="1:11" x14ac:dyDescent="0.2">
      <c r="H74" s="6"/>
    </row>
    <row r="75" spans="1:11" ht="9.75" customHeight="1" x14ac:dyDescent="0.2">
      <c r="B75" s="42"/>
      <c r="C75" s="43"/>
      <c r="D75" s="44"/>
      <c r="G75" s="46"/>
      <c r="H75" s="104"/>
      <c r="I75" s="44"/>
      <c r="J75" s="44"/>
    </row>
    <row r="76" spans="1:11" ht="45" customHeight="1" x14ac:dyDescent="0.2">
      <c r="B76" s="42"/>
      <c r="C76" s="126"/>
      <c r="D76" s="127"/>
      <c r="E76" s="44"/>
      <c r="G76" s="128"/>
      <c r="H76" s="129"/>
      <c r="I76" s="44"/>
      <c r="J76" s="44"/>
      <c r="K76" s="2"/>
    </row>
    <row r="77" spans="1:11" ht="30.75" customHeight="1" x14ac:dyDescent="0.2">
      <c r="A77" s="2"/>
      <c r="B77" s="47"/>
      <c r="C77" s="339"/>
      <c r="D77" s="339"/>
      <c r="E77" s="44"/>
      <c r="F77" s="44"/>
      <c r="G77" s="339"/>
      <c r="H77" s="339"/>
      <c r="I77" s="49"/>
      <c r="J77" s="44"/>
    </row>
    <row r="78" spans="1:11" ht="14.1" customHeight="1" x14ac:dyDescent="0.2">
      <c r="A78" s="2"/>
      <c r="B78" s="50"/>
      <c r="C78" s="341"/>
      <c r="D78" s="341"/>
      <c r="E78" s="51"/>
      <c r="F78" s="51"/>
      <c r="G78" s="341"/>
      <c r="H78" s="341"/>
      <c r="I78" s="49"/>
      <c r="J78" s="44"/>
    </row>
    <row r="79" spans="1:11" ht="45" customHeight="1" x14ac:dyDescent="0.2">
      <c r="A79" s="2"/>
      <c r="B79" s="2"/>
      <c r="C79" s="2"/>
      <c r="D79" s="2"/>
      <c r="E79" s="2"/>
      <c r="G79" s="2"/>
      <c r="H79" s="106"/>
    </row>
    <row r="80" spans="1:11" x14ac:dyDescent="0.2">
      <c r="A80" s="2"/>
      <c r="B80" s="2"/>
      <c r="C80" s="339"/>
      <c r="D80" s="339"/>
      <c r="E80" s="44"/>
      <c r="F80" s="44"/>
      <c r="G80" s="339"/>
      <c r="H80" s="339"/>
    </row>
    <row r="81" spans="1:9" x14ac:dyDescent="0.2">
      <c r="A81" s="2"/>
      <c r="B81" s="2"/>
      <c r="C81" s="341"/>
      <c r="D81" s="341"/>
      <c r="E81" s="51"/>
      <c r="F81" s="51"/>
      <c r="G81" s="341"/>
      <c r="H81" s="341"/>
    </row>
    <row r="82" spans="1:9" x14ac:dyDescent="0.2">
      <c r="A82" s="2"/>
      <c r="B82" s="2"/>
    </row>
    <row r="83" spans="1:9" x14ac:dyDescent="0.2">
      <c r="A83" s="2"/>
      <c r="B83" s="2"/>
    </row>
    <row r="84" spans="1:9" x14ac:dyDescent="0.2">
      <c r="A84" s="2"/>
      <c r="B84" s="2"/>
      <c r="E84" s="75"/>
      <c r="I84" s="75"/>
    </row>
    <row r="85" spans="1:9" x14ac:dyDescent="0.2">
      <c r="A85" s="2"/>
      <c r="B85" s="2"/>
      <c r="E85" s="75"/>
      <c r="I85" s="75"/>
    </row>
    <row r="86" spans="1:9" x14ac:dyDescent="0.2">
      <c r="A86" s="2"/>
      <c r="B86" s="2"/>
      <c r="E86" s="75"/>
      <c r="I86" s="75"/>
    </row>
    <row r="87" spans="1:9" x14ac:dyDescent="0.2">
      <c r="A87" s="2"/>
      <c r="B87" s="2"/>
      <c r="I87" s="75"/>
    </row>
    <row r="88" spans="1:9" x14ac:dyDescent="0.2">
      <c r="A88" s="2"/>
      <c r="B88" s="2"/>
      <c r="I88" s="75"/>
    </row>
    <row r="89" spans="1:9" x14ac:dyDescent="0.2">
      <c r="I89" s="75"/>
    </row>
    <row r="98" spans="2:11" x14ac:dyDescent="0.2">
      <c r="B98" s="2"/>
      <c r="C98" s="2"/>
      <c r="D98" s="42"/>
      <c r="E98" s="43"/>
      <c r="F98" s="44"/>
      <c r="G98" s="44"/>
      <c r="H98" s="2"/>
      <c r="I98" s="125"/>
      <c r="J98" s="43"/>
      <c r="K98" s="44"/>
    </row>
    <row r="99" spans="2:11" x14ac:dyDescent="0.2">
      <c r="B99" s="2"/>
      <c r="C99" s="2"/>
      <c r="D99" s="42"/>
      <c r="E99" s="43"/>
      <c r="F99" s="44"/>
      <c r="G99" s="44"/>
      <c r="H99" s="2"/>
      <c r="I99" s="125"/>
      <c r="J99" s="43"/>
      <c r="K99" s="44"/>
    </row>
    <row r="100" spans="2:11" x14ac:dyDescent="0.2">
      <c r="B100" s="2"/>
      <c r="C100" s="2"/>
      <c r="D100" s="42"/>
      <c r="E100" s="43"/>
      <c r="F100" s="44"/>
      <c r="G100" s="44"/>
      <c r="H100" s="2"/>
      <c r="I100" s="125"/>
      <c r="J100" s="43"/>
      <c r="K100" s="44"/>
    </row>
    <row r="101" spans="2:11" x14ac:dyDescent="0.2">
      <c r="B101" s="2"/>
      <c r="C101" s="2"/>
      <c r="D101" s="42"/>
      <c r="E101" s="43"/>
      <c r="F101" s="44"/>
      <c r="G101" s="44"/>
      <c r="H101" s="2"/>
      <c r="I101" s="125"/>
      <c r="J101" s="43"/>
      <c r="K101" s="44"/>
    </row>
    <row r="102" spans="2:11" x14ac:dyDescent="0.2">
      <c r="B102" s="2"/>
      <c r="C102" s="2"/>
      <c r="D102" s="42"/>
      <c r="E102" s="43"/>
      <c r="F102" s="44"/>
      <c r="G102" s="44"/>
      <c r="H102" s="2"/>
      <c r="I102" s="125"/>
      <c r="J102" s="43"/>
      <c r="K102" s="44"/>
    </row>
    <row r="103" spans="2:11" x14ac:dyDescent="0.2">
      <c r="B103" s="2"/>
      <c r="C103" s="2"/>
      <c r="D103" s="42"/>
      <c r="E103" s="43"/>
      <c r="F103" s="44"/>
      <c r="G103" s="44"/>
      <c r="H103" s="2"/>
      <c r="I103" s="125"/>
      <c r="J103" s="43"/>
      <c r="K103" s="44"/>
    </row>
    <row r="104" spans="2:11" x14ac:dyDescent="0.2">
      <c r="C104" s="337"/>
      <c r="D104" s="337"/>
      <c r="E104" s="337"/>
      <c r="F104" s="337"/>
      <c r="G104" s="337"/>
      <c r="H104" s="337"/>
      <c r="I104" s="337"/>
      <c r="J104" s="337"/>
      <c r="K104" s="337"/>
    </row>
  </sheetData>
  <sheetProtection formatCells="0" selectLockedCells="1"/>
  <mergeCells count="73">
    <mergeCell ref="B34:C34"/>
    <mergeCell ref="G34:H34"/>
    <mergeCell ref="D56:E56"/>
    <mergeCell ref="H56:I56"/>
    <mergeCell ref="D57:E57"/>
    <mergeCell ref="H57:I57"/>
    <mergeCell ref="G53:H53"/>
    <mergeCell ref="G52:H52"/>
    <mergeCell ref="G36:H36"/>
    <mergeCell ref="G38:H38"/>
    <mergeCell ref="G39:H39"/>
    <mergeCell ref="G40:H40"/>
    <mergeCell ref="G42:H42"/>
    <mergeCell ref="G44:H44"/>
    <mergeCell ref="G45:H45"/>
    <mergeCell ref="G46:H46"/>
    <mergeCell ref="G47:H47"/>
    <mergeCell ref="G48:H48"/>
    <mergeCell ref="G50:H50"/>
    <mergeCell ref="G49:H49"/>
    <mergeCell ref="D58:E58"/>
    <mergeCell ref="H58:I58"/>
    <mergeCell ref="C104:K104"/>
    <mergeCell ref="C77:D77"/>
    <mergeCell ref="G77:H77"/>
    <mergeCell ref="C78:D78"/>
    <mergeCell ref="G78:H78"/>
    <mergeCell ref="C81:D81"/>
    <mergeCell ref="G81:H81"/>
    <mergeCell ref="C80:D80"/>
    <mergeCell ref="G80:H80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B17:C17"/>
    <mergeCell ref="G17:H17"/>
    <mergeCell ref="A2:K2"/>
    <mergeCell ref="B9:C9"/>
    <mergeCell ref="G9:H9"/>
    <mergeCell ref="A3:K3"/>
    <mergeCell ref="A4:K4"/>
    <mergeCell ref="A5:K5"/>
    <mergeCell ref="A6:K6"/>
  </mergeCells>
  <printOptions horizontalCentered="1"/>
  <pageMargins left="0.78740157480314965" right="0.19685039370078741" top="0.59055118110236227" bottom="0.19685039370078741" header="0" footer="0"/>
  <pageSetup scale="57" orientation="landscape" horizontalDpi="300" verticalDpi="300" r:id="rId1"/>
  <headerFooter>
    <oddFooter>&amp;CContable/ 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0"/>
  <sheetViews>
    <sheetView showWhiteSpace="0" view="pageBreakPreview" zoomScale="70" zoomScaleNormal="70" zoomScaleSheetLayoutView="70" workbookViewId="0">
      <selection activeCell="M26" sqref="M26"/>
    </sheetView>
  </sheetViews>
  <sheetFormatPr baseColWidth="10" defaultColWidth="11.42578125" defaultRowHeight="12" x14ac:dyDescent="0.2"/>
  <cols>
    <col min="1" max="1" width="1.28515625" style="57" customWidth="1"/>
    <col min="2" max="3" width="3.7109375" style="57" customWidth="1"/>
    <col min="4" max="4" width="23.85546875" style="57" customWidth="1"/>
    <col min="5" max="5" width="21.42578125" style="57" customWidth="1"/>
    <col min="6" max="6" width="17.28515625" style="57" customWidth="1"/>
    <col min="7" max="8" width="20.7109375" style="1" customWidth="1"/>
    <col min="9" max="9" width="7.7109375" style="57" customWidth="1"/>
    <col min="10" max="11" width="3.7109375" style="6" customWidth="1"/>
    <col min="12" max="14" width="18.7109375" style="6" customWidth="1"/>
    <col min="15" max="15" width="24.42578125" style="6" customWidth="1"/>
    <col min="16" max="16" width="20.7109375" style="6" customWidth="1"/>
    <col min="17" max="17" width="1.85546875" style="6" customWidth="1"/>
    <col min="18" max="16384" width="11.42578125" style="6"/>
  </cols>
  <sheetData>
    <row r="2" spans="1:17" s="2" customFormat="1" ht="20.100000000000001" customHeight="1" x14ac:dyDescent="0.3">
      <c r="A2" s="354" t="s">
        <v>206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</row>
    <row r="3" spans="1:17" ht="20.100000000000001" customHeight="1" x14ac:dyDescent="0.3">
      <c r="A3" s="354" t="s">
        <v>211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</row>
    <row r="4" spans="1:17" ht="20.100000000000001" customHeight="1" x14ac:dyDescent="0.3">
      <c r="A4" s="354" t="s">
        <v>185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</row>
    <row r="5" spans="1:17" ht="20.100000000000001" customHeight="1" x14ac:dyDescent="0.3">
      <c r="A5" s="354" t="s">
        <v>217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</row>
    <row r="6" spans="1:17" ht="3" customHeight="1" x14ac:dyDescent="0.2">
      <c r="C6" s="55"/>
      <c r="D6" s="131"/>
      <c r="E6" s="54"/>
      <c r="F6" s="54"/>
      <c r="G6" s="54"/>
      <c r="H6" s="54"/>
      <c r="I6" s="54"/>
      <c r="J6" s="54"/>
      <c r="K6" s="54"/>
      <c r="L6" s="54"/>
      <c r="M6" s="54"/>
      <c r="N6" s="54"/>
      <c r="O6" s="132"/>
      <c r="P6" s="2"/>
      <c r="Q6" s="2"/>
    </row>
    <row r="7" spans="1:17" ht="20.100000000000001" customHeight="1" x14ac:dyDescent="0.3">
      <c r="A7" s="354" t="s">
        <v>0</v>
      </c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54"/>
      <c r="P7" s="354"/>
      <c r="Q7" s="354"/>
    </row>
    <row r="8" spans="1:17" s="2" customFormat="1" ht="5.0999999999999996" customHeight="1" x14ac:dyDescent="0.2">
      <c r="A8" s="57"/>
      <c r="B8" s="55"/>
      <c r="C8" s="55"/>
      <c r="D8" s="131"/>
      <c r="E8" s="55"/>
      <c r="F8" s="55"/>
      <c r="G8" s="133"/>
      <c r="H8" s="133"/>
      <c r="I8" s="131"/>
    </row>
    <row r="9" spans="1:17" s="2" customFormat="1" ht="3" customHeight="1" thickBot="1" x14ac:dyDescent="0.25">
      <c r="A9" s="57"/>
      <c r="B9" s="57"/>
      <c r="C9" s="134"/>
      <c r="D9" s="131"/>
      <c r="E9" s="134"/>
      <c r="F9" s="134"/>
      <c r="G9" s="135"/>
      <c r="H9" s="135"/>
      <c r="I9" s="131"/>
    </row>
    <row r="10" spans="1:17" s="2" customFormat="1" ht="60" customHeight="1" thickBot="1" x14ac:dyDescent="0.35">
      <c r="A10" s="136"/>
      <c r="B10" s="381" t="s">
        <v>60</v>
      </c>
      <c r="C10" s="381"/>
      <c r="D10" s="381"/>
      <c r="E10" s="381"/>
      <c r="F10" s="173"/>
      <c r="G10" s="137">
        <v>2018</v>
      </c>
      <c r="H10" s="108">
        <v>2018</v>
      </c>
      <c r="I10" s="138"/>
      <c r="J10" s="381" t="s">
        <v>60</v>
      </c>
      <c r="K10" s="381"/>
      <c r="L10" s="381"/>
      <c r="M10" s="381"/>
      <c r="N10" s="173"/>
      <c r="O10" s="137">
        <v>2019</v>
      </c>
      <c r="P10" s="139">
        <v>2018</v>
      </c>
      <c r="Q10" s="140"/>
    </row>
    <row r="11" spans="1:17" s="2" customFormat="1" ht="3" customHeight="1" x14ac:dyDescent="0.2">
      <c r="A11" s="110"/>
      <c r="B11" s="113"/>
      <c r="C11" s="113"/>
      <c r="D11" s="111"/>
      <c r="E11" s="111"/>
      <c r="F11" s="111"/>
      <c r="G11" s="141"/>
      <c r="H11" s="141"/>
      <c r="I11" s="113"/>
      <c r="J11" s="114"/>
      <c r="K11" s="114"/>
      <c r="L11" s="114"/>
      <c r="M11" s="114"/>
      <c r="N11" s="114"/>
      <c r="O11" s="114"/>
      <c r="P11" s="114"/>
      <c r="Q11" s="13"/>
    </row>
    <row r="12" spans="1:17" s="2" customFormat="1" x14ac:dyDescent="0.2">
      <c r="A12" s="16"/>
      <c r="B12" s="42"/>
      <c r="C12" s="116"/>
      <c r="D12" s="116"/>
      <c r="E12" s="116"/>
      <c r="F12" s="116"/>
      <c r="G12" s="142"/>
      <c r="H12" s="142"/>
      <c r="I12" s="42"/>
      <c r="J12" s="43"/>
      <c r="K12" s="43"/>
      <c r="L12" s="43"/>
      <c r="M12" s="43"/>
      <c r="N12" s="43"/>
      <c r="O12" s="43"/>
      <c r="P12" s="43"/>
      <c r="Q12" s="15"/>
    </row>
    <row r="13" spans="1:17" ht="20.100000000000001" customHeight="1" x14ac:dyDescent="0.25">
      <c r="A13" s="16"/>
      <c r="B13" s="378" t="s">
        <v>141</v>
      </c>
      <c r="C13" s="378"/>
      <c r="D13" s="378"/>
      <c r="E13" s="378"/>
      <c r="F13" s="378"/>
      <c r="G13" s="143"/>
      <c r="H13" s="143"/>
      <c r="I13" s="18"/>
      <c r="J13" s="378" t="s">
        <v>116</v>
      </c>
      <c r="K13" s="378"/>
      <c r="L13" s="378"/>
      <c r="M13" s="378"/>
      <c r="N13" s="378"/>
      <c r="O13" s="144"/>
      <c r="P13" s="144"/>
      <c r="Q13" s="145"/>
    </row>
    <row r="14" spans="1:17" ht="20.100000000000001" customHeight="1" x14ac:dyDescent="0.25">
      <c r="A14" s="16"/>
      <c r="B14" s="18"/>
      <c r="C14" s="146"/>
      <c r="D14" s="18"/>
      <c r="E14" s="146"/>
      <c r="F14" s="146"/>
      <c r="G14" s="143"/>
      <c r="H14" s="143"/>
      <c r="I14" s="18"/>
      <c r="J14" s="18"/>
      <c r="K14" s="146"/>
      <c r="L14" s="146"/>
      <c r="M14" s="146"/>
      <c r="N14" s="146"/>
      <c r="O14" s="144"/>
      <c r="P14" s="144"/>
      <c r="Q14" s="145"/>
    </row>
    <row r="15" spans="1:17" ht="20.100000000000001" customHeight="1" x14ac:dyDescent="0.25">
      <c r="A15" s="16"/>
      <c r="B15" s="18"/>
      <c r="C15" s="378" t="s">
        <v>105</v>
      </c>
      <c r="D15" s="378"/>
      <c r="E15" s="378"/>
      <c r="F15" s="378"/>
      <c r="G15" s="147">
        <f>SUM(G16:G26)</f>
        <v>114941778</v>
      </c>
      <c r="H15" s="147">
        <f>SUM(H16:H26)</f>
        <v>199427204</v>
      </c>
      <c r="I15" s="18"/>
      <c r="J15" s="18"/>
      <c r="K15" s="378" t="s">
        <v>105</v>
      </c>
      <c r="L15" s="378"/>
      <c r="M15" s="378"/>
      <c r="N15" s="378"/>
      <c r="O15" s="147">
        <f>SUM(O16:O18)</f>
        <v>740929</v>
      </c>
      <c r="P15" s="147">
        <f>SUM(P16:P18)</f>
        <v>1115300</v>
      </c>
      <c r="Q15" s="145"/>
    </row>
    <row r="16" spans="1:17" ht="20.100000000000001" customHeight="1" x14ac:dyDescent="0.25">
      <c r="A16" s="16"/>
      <c r="B16" s="18"/>
      <c r="C16" s="146"/>
      <c r="D16" s="379" t="s">
        <v>65</v>
      </c>
      <c r="E16" s="379"/>
      <c r="F16" s="379"/>
      <c r="G16" s="148">
        <v>0</v>
      </c>
      <c r="H16" s="148">
        <v>0</v>
      </c>
      <c r="I16" s="18"/>
      <c r="J16" s="18"/>
      <c r="K16" s="292"/>
      <c r="L16" s="380" t="s">
        <v>30</v>
      </c>
      <c r="M16" s="380"/>
      <c r="N16" s="380"/>
      <c r="O16" s="148">
        <v>0</v>
      </c>
      <c r="P16" s="148">
        <v>0</v>
      </c>
      <c r="Q16" s="145"/>
    </row>
    <row r="17" spans="1:17" ht="20.100000000000001" customHeight="1" x14ac:dyDescent="0.25">
      <c r="A17" s="16"/>
      <c r="B17" s="18"/>
      <c r="C17" s="146"/>
      <c r="D17" s="379" t="s">
        <v>117</v>
      </c>
      <c r="E17" s="379"/>
      <c r="F17" s="379"/>
      <c r="G17" s="148">
        <v>0</v>
      </c>
      <c r="H17" s="148">
        <v>0</v>
      </c>
      <c r="I17" s="18"/>
      <c r="J17" s="18"/>
      <c r="K17" s="292"/>
      <c r="L17" s="380" t="s">
        <v>32</v>
      </c>
      <c r="M17" s="380"/>
      <c r="N17" s="380"/>
      <c r="O17" s="148">
        <v>0</v>
      </c>
      <c r="P17" s="148">
        <v>0</v>
      </c>
      <c r="Q17" s="145"/>
    </row>
    <row r="18" spans="1:17" ht="20.100000000000001" customHeight="1" x14ac:dyDescent="0.25">
      <c r="A18" s="16"/>
      <c r="B18" s="18"/>
      <c r="C18" s="321"/>
      <c r="D18" s="379" t="s">
        <v>118</v>
      </c>
      <c r="E18" s="379"/>
      <c r="F18" s="379"/>
      <c r="G18" s="148">
        <v>0</v>
      </c>
      <c r="H18" s="148">
        <v>0</v>
      </c>
      <c r="I18" s="18"/>
      <c r="J18" s="18"/>
      <c r="K18" s="143"/>
      <c r="L18" s="380" t="s">
        <v>119</v>
      </c>
      <c r="M18" s="380"/>
      <c r="N18" s="380"/>
      <c r="O18" s="148">
        <v>740929</v>
      </c>
      <c r="P18" s="148">
        <v>1115300</v>
      </c>
      <c r="Q18" s="145"/>
    </row>
    <row r="19" spans="1:17" ht="20.100000000000001" customHeight="1" x14ac:dyDescent="0.25">
      <c r="A19" s="16"/>
      <c r="B19" s="18"/>
      <c r="C19" s="321"/>
      <c r="D19" s="379" t="s">
        <v>71</v>
      </c>
      <c r="E19" s="379"/>
      <c r="F19" s="379"/>
      <c r="G19" s="148">
        <v>0</v>
      </c>
      <c r="H19" s="148">
        <v>0</v>
      </c>
      <c r="I19" s="18"/>
      <c r="J19" s="18"/>
      <c r="K19" s="143"/>
      <c r="L19" s="292"/>
      <c r="M19" s="292"/>
      <c r="N19" s="292"/>
      <c r="O19" s="148"/>
      <c r="P19" s="292"/>
      <c r="Q19" s="145"/>
    </row>
    <row r="20" spans="1:17" ht="20.100000000000001" customHeight="1" x14ac:dyDescent="0.25">
      <c r="A20" s="16"/>
      <c r="B20" s="18"/>
      <c r="C20" s="321"/>
      <c r="D20" s="379" t="s">
        <v>197</v>
      </c>
      <c r="E20" s="379"/>
      <c r="F20" s="379"/>
      <c r="G20" s="148">
        <v>0</v>
      </c>
      <c r="H20" s="148">
        <v>0</v>
      </c>
      <c r="I20" s="18"/>
      <c r="J20" s="18"/>
      <c r="K20" s="320" t="s">
        <v>106</v>
      </c>
      <c r="L20" s="320"/>
      <c r="M20" s="320"/>
      <c r="N20" s="320"/>
      <c r="O20" s="147">
        <f>SUM(O21:O23)</f>
        <v>23379700</v>
      </c>
      <c r="P20" s="147">
        <f>SUM(P21:P23)</f>
        <v>2302308</v>
      </c>
      <c r="Q20" s="145"/>
    </row>
    <row r="21" spans="1:17" ht="20.100000000000001" customHeight="1" x14ac:dyDescent="0.25">
      <c r="A21" s="16"/>
      <c r="B21" s="18"/>
      <c r="C21" s="321"/>
      <c r="D21" s="379" t="s">
        <v>198</v>
      </c>
      <c r="E21" s="379"/>
      <c r="F21" s="379"/>
      <c r="G21" s="148">
        <v>0</v>
      </c>
      <c r="H21" s="148">
        <v>0</v>
      </c>
      <c r="I21" s="18"/>
      <c r="J21" s="18"/>
      <c r="K21" s="143"/>
      <c r="L21" s="321" t="s">
        <v>30</v>
      </c>
      <c r="M21" s="321"/>
      <c r="N21" s="321"/>
      <c r="O21" s="148">
        <v>21307338</v>
      </c>
      <c r="P21" s="148">
        <v>0</v>
      </c>
      <c r="Q21" s="145"/>
    </row>
    <row r="22" spans="1:17" ht="20.100000000000001" customHeight="1" x14ac:dyDescent="0.25">
      <c r="A22" s="16"/>
      <c r="B22" s="18"/>
      <c r="C22" s="321"/>
      <c r="D22" s="379" t="s">
        <v>199</v>
      </c>
      <c r="E22" s="379"/>
      <c r="F22" s="379"/>
      <c r="G22" s="148">
        <v>14197647</v>
      </c>
      <c r="H22" s="148">
        <v>24840652</v>
      </c>
      <c r="I22" s="18"/>
      <c r="J22" s="18"/>
      <c r="K22" s="143"/>
      <c r="L22" s="380" t="s">
        <v>32</v>
      </c>
      <c r="M22" s="380"/>
      <c r="N22" s="380"/>
      <c r="O22" s="148">
        <v>2053598</v>
      </c>
      <c r="P22" s="148">
        <v>1959272</v>
      </c>
      <c r="Q22" s="145"/>
    </row>
    <row r="23" spans="1:17" ht="28.5" customHeight="1" x14ac:dyDescent="0.25">
      <c r="A23" s="16"/>
      <c r="B23" s="18"/>
      <c r="C23" s="321"/>
      <c r="D23" s="379" t="s">
        <v>203</v>
      </c>
      <c r="E23" s="379"/>
      <c r="F23" s="379"/>
      <c r="G23" s="148"/>
      <c r="H23" s="148"/>
      <c r="I23" s="18"/>
      <c r="J23" s="18"/>
      <c r="K23" s="292"/>
      <c r="L23" s="380" t="s">
        <v>120</v>
      </c>
      <c r="M23" s="380"/>
      <c r="N23" s="380"/>
      <c r="O23" s="148">
        <v>18764</v>
      </c>
      <c r="P23" s="148">
        <v>343036</v>
      </c>
      <c r="Q23" s="145"/>
    </row>
    <row r="24" spans="1:17" ht="33" customHeight="1" x14ac:dyDescent="0.25">
      <c r="A24" s="16"/>
      <c r="B24" s="18"/>
      <c r="C24" s="321"/>
      <c r="D24" s="379" t="s">
        <v>200</v>
      </c>
      <c r="E24" s="379"/>
      <c r="F24" s="379"/>
      <c r="G24" s="148">
        <v>0</v>
      </c>
      <c r="H24" s="148">
        <v>5102450</v>
      </c>
      <c r="I24" s="18"/>
      <c r="J24" s="18"/>
      <c r="K24" s="378" t="s">
        <v>121</v>
      </c>
      <c r="L24" s="378"/>
      <c r="M24" s="378"/>
      <c r="N24" s="378"/>
      <c r="O24" s="328">
        <f>O15-O20</f>
        <v>-22638771</v>
      </c>
      <c r="P24" s="328">
        <f>P15-P20</f>
        <v>-1187008</v>
      </c>
      <c r="Q24" s="145"/>
    </row>
    <row r="25" spans="1:17" ht="30" customHeight="1" x14ac:dyDescent="0.25">
      <c r="A25" s="16"/>
      <c r="B25" s="18"/>
      <c r="C25" s="321"/>
      <c r="D25" s="379" t="s">
        <v>201</v>
      </c>
      <c r="E25" s="379"/>
      <c r="F25" s="379"/>
      <c r="G25" s="148">
        <v>100742259</v>
      </c>
      <c r="H25" s="148">
        <v>169479807</v>
      </c>
      <c r="I25" s="18"/>
      <c r="J25" s="18"/>
      <c r="K25" s="292"/>
      <c r="L25" s="292"/>
      <c r="M25" s="292"/>
      <c r="N25" s="292"/>
      <c r="O25" s="292"/>
      <c r="P25" s="292"/>
      <c r="Q25" s="145"/>
    </row>
    <row r="26" spans="1:17" ht="20.100000000000001" customHeight="1" x14ac:dyDescent="0.25">
      <c r="A26" s="16"/>
      <c r="B26" s="18"/>
      <c r="C26" s="321"/>
      <c r="D26" s="379" t="s">
        <v>122</v>
      </c>
      <c r="E26" s="379"/>
      <c r="F26" s="37"/>
      <c r="G26" s="148">
        <v>1872</v>
      </c>
      <c r="H26" s="148">
        <v>4295</v>
      </c>
      <c r="I26" s="18"/>
      <c r="J26" s="292"/>
      <c r="K26" s="292"/>
      <c r="L26" s="292"/>
      <c r="M26" s="292"/>
      <c r="N26" s="292"/>
      <c r="O26" s="292"/>
      <c r="P26" s="292"/>
      <c r="Q26" s="145"/>
    </row>
    <row r="27" spans="1:17" ht="20.100000000000001" customHeight="1" x14ac:dyDescent="0.25">
      <c r="A27" s="16"/>
      <c r="B27" s="18"/>
      <c r="C27" s="146"/>
      <c r="D27" s="18"/>
      <c r="E27" s="146"/>
      <c r="F27" s="146"/>
      <c r="G27" s="143"/>
      <c r="H27" s="143"/>
      <c r="I27" s="18"/>
      <c r="J27" s="378" t="s">
        <v>123</v>
      </c>
      <c r="K27" s="378"/>
      <c r="L27" s="378"/>
      <c r="M27" s="378"/>
      <c r="N27" s="378"/>
      <c r="O27" s="292"/>
      <c r="P27" s="292"/>
      <c r="Q27" s="145"/>
    </row>
    <row r="28" spans="1:17" ht="20.100000000000001" customHeight="1" x14ac:dyDescent="0.25">
      <c r="A28" s="16"/>
      <c r="B28" s="18"/>
      <c r="C28" s="378" t="s">
        <v>106</v>
      </c>
      <c r="D28" s="378"/>
      <c r="E28" s="378"/>
      <c r="F28" s="378"/>
      <c r="G28" s="147">
        <f>SUM(G29:G47)</f>
        <v>77680719</v>
      </c>
      <c r="H28" s="147">
        <f>SUM(H29:H47)</f>
        <v>197565266</v>
      </c>
      <c r="I28" s="18"/>
      <c r="J28" s="18"/>
      <c r="K28" s="146"/>
      <c r="L28" s="18"/>
      <c r="M28" s="37"/>
      <c r="N28" s="37"/>
      <c r="O28" s="144"/>
      <c r="P28" s="144"/>
      <c r="Q28" s="145"/>
    </row>
    <row r="29" spans="1:17" ht="20.100000000000001" customHeight="1" x14ac:dyDescent="0.25">
      <c r="A29" s="16"/>
      <c r="B29" s="18"/>
      <c r="C29" s="320"/>
      <c r="D29" s="379" t="s">
        <v>124</v>
      </c>
      <c r="E29" s="379"/>
      <c r="F29" s="379"/>
      <c r="G29" s="148">
        <v>26376190</v>
      </c>
      <c r="H29" s="148">
        <v>53629768</v>
      </c>
      <c r="I29" s="18"/>
      <c r="J29" s="18"/>
      <c r="K29" s="320" t="s">
        <v>105</v>
      </c>
      <c r="L29" s="320"/>
      <c r="M29" s="320"/>
      <c r="N29" s="320"/>
      <c r="O29" s="322">
        <f>O30+O33</f>
        <v>21307338</v>
      </c>
      <c r="P29" s="322">
        <f>P30+P33</f>
        <v>2764382</v>
      </c>
      <c r="Q29" s="145"/>
    </row>
    <row r="30" spans="1:17" ht="20.100000000000001" customHeight="1" x14ac:dyDescent="0.25">
      <c r="A30" s="16"/>
      <c r="B30" s="18"/>
      <c r="C30" s="320"/>
      <c r="D30" s="379" t="s">
        <v>68</v>
      </c>
      <c r="E30" s="379"/>
      <c r="F30" s="379"/>
      <c r="G30" s="148">
        <v>11951878</v>
      </c>
      <c r="H30" s="148">
        <v>23336193</v>
      </c>
      <c r="I30" s="18"/>
      <c r="J30" s="292"/>
      <c r="K30" s="292"/>
      <c r="L30" s="321" t="s">
        <v>125</v>
      </c>
      <c r="M30" s="321"/>
      <c r="N30" s="321"/>
      <c r="O30" s="148">
        <f>SUM(O31:O32)</f>
        <v>0</v>
      </c>
      <c r="P30" s="148">
        <f>SUM(P31:P32)</f>
        <v>0</v>
      </c>
      <c r="Q30" s="145"/>
    </row>
    <row r="31" spans="1:17" ht="20.100000000000001" customHeight="1" x14ac:dyDescent="0.25">
      <c r="A31" s="16"/>
      <c r="B31" s="18"/>
      <c r="C31" s="320"/>
      <c r="D31" s="379" t="s">
        <v>70</v>
      </c>
      <c r="E31" s="379"/>
      <c r="F31" s="379"/>
      <c r="G31" s="148">
        <v>15430359</v>
      </c>
      <c r="H31" s="148">
        <v>38797018</v>
      </c>
      <c r="I31" s="18"/>
      <c r="J31" s="18"/>
      <c r="K31" s="320"/>
      <c r="L31" s="380" t="s">
        <v>126</v>
      </c>
      <c r="M31" s="380"/>
      <c r="N31" s="380"/>
      <c r="O31" s="148">
        <v>0</v>
      </c>
      <c r="P31" s="148">
        <v>0</v>
      </c>
      <c r="Q31" s="145"/>
    </row>
    <row r="32" spans="1:17" ht="20.100000000000001" customHeight="1" x14ac:dyDescent="0.25">
      <c r="A32" s="16"/>
      <c r="B32" s="18"/>
      <c r="C32" s="146"/>
      <c r="D32" s="18"/>
      <c r="E32" s="146"/>
      <c r="F32" s="146"/>
      <c r="G32" s="148">
        <v>0</v>
      </c>
      <c r="H32" s="148">
        <v>0</v>
      </c>
      <c r="I32" s="18"/>
      <c r="J32" s="18"/>
      <c r="K32" s="320"/>
      <c r="L32" s="321" t="s">
        <v>127</v>
      </c>
      <c r="M32" s="321"/>
      <c r="N32" s="321"/>
      <c r="O32" s="148">
        <v>0</v>
      </c>
      <c r="P32" s="148">
        <v>0</v>
      </c>
      <c r="Q32" s="145"/>
    </row>
    <row r="33" spans="1:17" ht="20.100000000000001" customHeight="1" x14ac:dyDescent="0.25">
      <c r="A33" s="16"/>
      <c r="B33" s="18"/>
      <c r="C33" s="320"/>
      <c r="D33" s="379" t="s">
        <v>72</v>
      </c>
      <c r="E33" s="379"/>
      <c r="F33" s="379"/>
      <c r="G33" s="148">
        <v>0</v>
      </c>
      <c r="H33" s="148">
        <v>0</v>
      </c>
      <c r="I33" s="18"/>
      <c r="J33" s="18"/>
      <c r="K33" s="320"/>
      <c r="L33" s="380" t="s">
        <v>128</v>
      </c>
      <c r="M33" s="380"/>
      <c r="N33" s="380"/>
      <c r="O33" s="148">
        <v>21307338</v>
      </c>
      <c r="P33" s="148">
        <v>2764382</v>
      </c>
      <c r="Q33" s="145"/>
    </row>
    <row r="34" spans="1:17" ht="20.100000000000001" customHeight="1" x14ac:dyDescent="0.25">
      <c r="A34" s="16"/>
      <c r="B34" s="18"/>
      <c r="C34" s="320"/>
      <c r="D34" s="379" t="s">
        <v>129</v>
      </c>
      <c r="E34" s="379"/>
      <c r="F34" s="379"/>
      <c r="G34" s="148">
        <v>0</v>
      </c>
      <c r="H34" s="148">
        <v>0</v>
      </c>
      <c r="I34" s="18"/>
      <c r="J34" s="18"/>
      <c r="K34" s="143"/>
      <c r="L34" s="292"/>
      <c r="M34" s="292"/>
      <c r="N34" s="292"/>
      <c r="O34" s="292"/>
      <c r="P34" s="292"/>
      <c r="Q34" s="145"/>
    </row>
    <row r="35" spans="1:17" ht="20.100000000000001" customHeight="1" x14ac:dyDescent="0.25">
      <c r="A35" s="16"/>
      <c r="B35" s="18"/>
      <c r="C35" s="320"/>
      <c r="D35" s="379" t="s">
        <v>130</v>
      </c>
      <c r="E35" s="379"/>
      <c r="F35" s="379"/>
      <c r="G35" s="148">
        <v>0</v>
      </c>
      <c r="H35" s="148">
        <v>0</v>
      </c>
      <c r="I35" s="18"/>
      <c r="J35" s="18"/>
      <c r="K35" s="320" t="s">
        <v>106</v>
      </c>
      <c r="L35" s="320"/>
      <c r="M35" s="320"/>
      <c r="N35" s="320"/>
      <c r="O35" s="147">
        <f>O36+O39</f>
        <v>28663828</v>
      </c>
      <c r="P35" s="147">
        <f>P36+P39</f>
        <v>23961835</v>
      </c>
      <c r="Q35" s="145"/>
    </row>
    <row r="36" spans="1:17" ht="20.100000000000001" customHeight="1" x14ac:dyDescent="0.25">
      <c r="A36" s="16"/>
      <c r="B36" s="18"/>
      <c r="C36" s="320"/>
      <c r="D36" s="379" t="s">
        <v>75</v>
      </c>
      <c r="E36" s="379"/>
      <c r="F36" s="379"/>
      <c r="G36" s="148">
        <v>23181363</v>
      </c>
      <c r="H36" s="148">
        <v>80686987</v>
      </c>
      <c r="I36" s="18"/>
      <c r="J36" s="18"/>
      <c r="K36" s="292"/>
      <c r="L36" s="380" t="s">
        <v>131</v>
      </c>
      <c r="M36" s="380"/>
      <c r="N36" s="380"/>
      <c r="O36" s="148">
        <v>0</v>
      </c>
      <c r="P36" s="148">
        <v>0</v>
      </c>
      <c r="Q36" s="145"/>
    </row>
    <row r="37" spans="1:17" ht="20.100000000000001" customHeight="1" x14ac:dyDescent="0.25">
      <c r="A37" s="16"/>
      <c r="B37" s="18"/>
      <c r="C37" s="320"/>
      <c r="D37" s="379" t="s">
        <v>76</v>
      </c>
      <c r="E37" s="379"/>
      <c r="F37" s="379"/>
      <c r="G37" s="148">
        <v>0</v>
      </c>
      <c r="H37" s="148">
        <v>0</v>
      </c>
      <c r="I37" s="18"/>
      <c r="J37" s="18"/>
      <c r="K37" s="320"/>
      <c r="L37" s="380" t="s">
        <v>126</v>
      </c>
      <c r="M37" s="380"/>
      <c r="N37" s="380"/>
      <c r="O37" s="148">
        <v>0</v>
      </c>
      <c r="P37" s="148">
        <v>0</v>
      </c>
      <c r="Q37" s="145"/>
    </row>
    <row r="38" spans="1:17" ht="15" x14ac:dyDescent="0.25">
      <c r="A38" s="16"/>
      <c r="B38" s="18"/>
      <c r="C38" s="320"/>
      <c r="D38" s="379" t="s">
        <v>78</v>
      </c>
      <c r="E38" s="379"/>
      <c r="F38" s="379"/>
      <c r="G38" s="148">
        <v>0</v>
      </c>
      <c r="H38" s="148">
        <v>0</v>
      </c>
      <c r="I38" s="18"/>
      <c r="J38" s="292"/>
      <c r="K38" s="320"/>
      <c r="L38" s="321" t="s">
        <v>127</v>
      </c>
      <c r="M38" s="321"/>
      <c r="N38" s="321"/>
      <c r="O38" s="148">
        <v>0</v>
      </c>
      <c r="P38" s="148">
        <v>0</v>
      </c>
      <c r="Q38" s="145"/>
    </row>
    <row r="39" spans="1:17" ht="20.100000000000001" customHeight="1" x14ac:dyDescent="0.25">
      <c r="A39" s="16"/>
      <c r="B39" s="18"/>
      <c r="C39" s="320"/>
      <c r="D39" s="379" t="s">
        <v>79</v>
      </c>
      <c r="E39" s="379"/>
      <c r="F39" s="379"/>
      <c r="G39" s="148">
        <v>0</v>
      </c>
      <c r="H39" s="148">
        <v>0</v>
      </c>
      <c r="I39" s="18"/>
      <c r="J39" s="18"/>
      <c r="K39" s="320"/>
      <c r="L39" s="380" t="s">
        <v>132</v>
      </c>
      <c r="M39" s="380"/>
      <c r="N39" s="380"/>
      <c r="O39" s="148">
        <v>28663828</v>
      </c>
      <c r="P39" s="148">
        <v>23961835</v>
      </c>
      <c r="Q39" s="145"/>
    </row>
    <row r="40" spans="1:17" ht="20.100000000000001" customHeight="1" x14ac:dyDescent="0.25">
      <c r="A40" s="16"/>
      <c r="B40" s="18"/>
      <c r="C40" s="320"/>
      <c r="D40" s="379" t="s">
        <v>80</v>
      </c>
      <c r="E40" s="379"/>
      <c r="F40" s="379"/>
      <c r="G40" s="148">
        <v>0</v>
      </c>
      <c r="H40" s="148">
        <v>0</v>
      </c>
      <c r="I40" s="18"/>
      <c r="J40" s="18"/>
      <c r="K40" s="143"/>
      <c r="L40" s="292"/>
      <c r="M40" s="292"/>
      <c r="N40" s="292"/>
      <c r="O40" s="292"/>
      <c r="P40" s="292"/>
      <c r="Q40" s="145"/>
    </row>
    <row r="41" spans="1:17" ht="20.100000000000001" customHeight="1" x14ac:dyDescent="0.25">
      <c r="A41" s="16"/>
      <c r="B41" s="18"/>
      <c r="C41" s="320"/>
      <c r="D41" s="379" t="s">
        <v>82</v>
      </c>
      <c r="E41" s="379"/>
      <c r="F41" s="379"/>
      <c r="G41" s="148">
        <v>0</v>
      </c>
      <c r="H41" s="148">
        <v>0</v>
      </c>
      <c r="I41" s="18"/>
      <c r="J41" s="18"/>
      <c r="K41" s="378" t="s">
        <v>133</v>
      </c>
      <c r="L41" s="378"/>
      <c r="M41" s="378"/>
      <c r="N41" s="378"/>
      <c r="O41" s="328">
        <f>O29-O35</f>
        <v>-7356490</v>
      </c>
      <c r="P41" s="328">
        <f>P29-P35</f>
        <v>-21197453</v>
      </c>
      <c r="Q41" s="145"/>
    </row>
    <row r="42" spans="1:17" ht="15" customHeight="1" x14ac:dyDescent="0.25">
      <c r="A42" s="16"/>
      <c r="B42" s="18"/>
      <c r="C42" s="146"/>
      <c r="D42" s="18"/>
      <c r="E42" s="146"/>
      <c r="F42" s="146"/>
      <c r="G42" s="148">
        <v>0</v>
      </c>
      <c r="H42" s="148">
        <v>0</v>
      </c>
      <c r="I42" s="18"/>
      <c r="J42" s="18"/>
      <c r="K42" s="292"/>
      <c r="L42" s="292"/>
      <c r="M42" s="292"/>
      <c r="N42" s="292"/>
      <c r="O42" s="292"/>
      <c r="P42" s="292"/>
      <c r="Q42" s="145"/>
    </row>
    <row r="43" spans="1:17" ht="20.100000000000001" customHeight="1" x14ac:dyDescent="0.25">
      <c r="A43" s="16"/>
      <c r="B43" s="18"/>
      <c r="C43" s="320"/>
      <c r="D43" s="379" t="s">
        <v>134</v>
      </c>
      <c r="E43" s="379"/>
      <c r="F43" s="379"/>
      <c r="G43" s="148">
        <v>0</v>
      </c>
      <c r="H43" s="148">
        <v>0</v>
      </c>
      <c r="I43" s="18"/>
      <c r="J43" s="18"/>
      <c r="K43" s="292"/>
      <c r="L43" s="292"/>
      <c r="M43" s="292"/>
      <c r="N43" s="292"/>
      <c r="O43" s="292"/>
      <c r="P43" s="292"/>
      <c r="Q43" s="145"/>
    </row>
    <row r="44" spans="1:17" ht="30" customHeight="1" x14ac:dyDescent="0.25">
      <c r="A44" s="16"/>
      <c r="B44" s="18"/>
      <c r="C44" s="320"/>
      <c r="D44" s="379" t="s">
        <v>112</v>
      </c>
      <c r="E44" s="379"/>
      <c r="F44" s="379"/>
      <c r="G44" s="148">
        <v>0</v>
      </c>
      <c r="H44" s="148">
        <v>0</v>
      </c>
      <c r="I44" s="18"/>
      <c r="J44" s="382" t="s">
        <v>135</v>
      </c>
      <c r="K44" s="382"/>
      <c r="L44" s="382"/>
      <c r="M44" s="382"/>
      <c r="N44" s="382"/>
      <c r="O44" s="147">
        <f>G49+O24+O41</f>
        <v>7265798</v>
      </c>
      <c r="P44" s="328">
        <f>H49+P24+P41</f>
        <v>-20522523</v>
      </c>
      <c r="Q44" s="145"/>
    </row>
    <row r="45" spans="1:17" ht="20.100000000000001" customHeight="1" x14ac:dyDescent="0.25">
      <c r="A45" s="16"/>
      <c r="B45" s="18"/>
      <c r="C45" s="320"/>
      <c r="D45" s="379" t="s">
        <v>88</v>
      </c>
      <c r="E45" s="379"/>
      <c r="F45" s="379"/>
      <c r="G45" s="148">
        <v>0</v>
      </c>
      <c r="H45" s="148">
        <v>0</v>
      </c>
      <c r="I45" s="18"/>
      <c r="J45" s="292"/>
      <c r="K45" s="292"/>
      <c r="L45" s="292"/>
      <c r="M45" s="292"/>
      <c r="N45" s="292"/>
      <c r="O45" s="292"/>
      <c r="P45" s="292"/>
      <c r="Q45" s="145"/>
    </row>
    <row r="46" spans="1:17" ht="15" customHeight="1" x14ac:dyDescent="0.25">
      <c r="A46" s="16"/>
      <c r="B46" s="18"/>
      <c r="C46" s="143"/>
      <c r="D46" s="143"/>
      <c r="E46" s="143"/>
      <c r="F46" s="143"/>
      <c r="G46" s="148">
        <v>0</v>
      </c>
      <c r="H46" s="148">
        <v>0</v>
      </c>
      <c r="I46" s="18"/>
      <c r="J46" s="292"/>
      <c r="K46" s="292"/>
      <c r="L46" s="292"/>
      <c r="M46" s="292"/>
      <c r="N46" s="292"/>
      <c r="O46" s="292"/>
      <c r="P46" s="292"/>
      <c r="Q46" s="145"/>
    </row>
    <row r="47" spans="1:17" ht="20.100000000000001" customHeight="1" x14ac:dyDescent="0.25">
      <c r="A47" s="16"/>
      <c r="B47" s="18"/>
      <c r="C47" s="320"/>
      <c r="D47" s="379" t="s">
        <v>136</v>
      </c>
      <c r="E47" s="379"/>
      <c r="F47" s="379"/>
      <c r="G47" s="148">
        <v>740929</v>
      </c>
      <c r="H47" s="148">
        <v>1115300</v>
      </c>
      <c r="I47" s="18"/>
      <c r="J47" s="292"/>
      <c r="K47" s="292"/>
      <c r="L47" s="292"/>
      <c r="M47" s="292"/>
      <c r="N47" s="292"/>
      <c r="O47" s="292"/>
      <c r="P47" s="292"/>
      <c r="Q47" s="145"/>
    </row>
    <row r="48" spans="1:17" ht="20.100000000000001" customHeight="1" x14ac:dyDescent="0.25">
      <c r="A48" s="16"/>
      <c r="B48" s="18"/>
      <c r="C48" s="146"/>
      <c r="D48" s="18"/>
      <c r="E48" s="146"/>
      <c r="F48" s="146"/>
      <c r="G48" s="143"/>
      <c r="H48" s="143"/>
      <c r="I48" s="18"/>
      <c r="J48" s="382" t="s">
        <v>209</v>
      </c>
      <c r="K48" s="382"/>
      <c r="L48" s="382"/>
      <c r="M48" s="382"/>
      <c r="N48" s="382"/>
      <c r="O48" s="149">
        <v>3673293</v>
      </c>
      <c r="P48" s="149">
        <v>24195816</v>
      </c>
      <c r="Q48" s="145"/>
    </row>
    <row r="49" spans="1:17" s="152" customFormat="1" ht="20.100000000000001" customHeight="1" x14ac:dyDescent="0.25">
      <c r="A49" s="150"/>
      <c r="B49" s="316"/>
      <c r="C49" s="378" t="s">
        <v>137</v>
      </c>
      <c r="D49" s="378"/>
      <c r="E49" s="378"/>
      <c r="F49" s="378"/>
      <c r="G49" s="149">
        <f>G15-G28</f>
        <v>37261059</v>
      </c>
      <c r="H49" s="149">
        <f>H15-H28</f>
        <v>1861938</v>
      </c>
      <c r="I49" s="316"/>
      <c r="J49" s="382" t="s">
        <v>210</v>
      </c>
      <c r="K49" s="382"/>
      <c r="L49" s="382"/>
      <c r="M49" s="382"/>
      <c r="N49" s="382"/>
      <c r="O49" s="149">
        <v>10939091</v>
      </c>
      <c r="P49" s="149">
        <v>3673293</v>
      </c>
      <c r="Q49" s="151"/>
    </row>
    <row r="50" spans="1:17" s="152" customFormat="1" ht="15" x14ac:dyDescent="0.25">
      <c r="A50" s="150"/>
      <c r="B50" s="316"/>
      <c r="C50" s="320"/>
      <c r="D50" s="320"/>
      <c r="E50" s="320"/>
      <c r="F50" s="320"/>
      <c r="G50" s="149"/>
      <c r="H50" s="149"/>
      <c r="I50" s="316"/>
      <c r="J50" s="311"/>
      <c r="K50" s="311"/>
      <c r="L50" s="311"/>
      <c r="M50" s="311"/>
      <c r="N50" s="311"/>
      <c r="O50" s="311"/>
      <c r="P50" s="311"/>
      <c r="Q50" s="151"/>
    </row>
    <row r="51" spans="1:17" ht="14.25" customHeight="1" thickBot="1" x14ac:dyDescent="0.3">
      <c r="A51" s="38"/>
      <c r="B51" s="124"/>
      <c r="C51" s="153"/>
      <c r="D51" s="153"/>
      <c r="E51" s="153"/>
      <c r="F51" s="153"/>
      <c r="G51" s="154"/>
      <c r="H51" s="154"/>
      <c r="I51" s="124"/>
      <c r="J51" s="123"/>
      <c r="K51" s="123"/>
      <c r="L51" s="123"/>
      <c r="M51" s="123"/>
      <c r="N51" s="123"/>
      <c r="O51" s="123"/>
      <c r="P51" s="123"/>
      <c r="Q51" s="155"/>
    </row>
    <row r="52" spans="1:17" ht="6" customHeight="1" x14ac:dyDescent="0.2">
      <c r="A52" s="1"/>
      <c r="I52" s="1"/>
      <c r="J52" s="2"/>
      <c r="K52" s="2"/>
      <c r="L52" s="2"/>
      <c r="M52" s="2"/>
      <c r="N52" s="2"/>
      <c r="O52" s="2"/>
      <c r="P52" s="2"/>
      <c r="Q52" s="2"/>
    </row>
    <row r="53" spans="1:17" x14ac:dyDescent="0.2">
      <c r="A53" s="6" t="s">
        <v>186</v>
      </c>
      <c r="B53" s="2"/>
      <c r="C53" s="42"/>
      <c r="D53" s="42"/>
      <c r="E53" s="42"/>
      <c r="F53" s="42"/>
      <c r="G53" s="42"/>
      <c r="H53" s="42"/>
      <c r="I53" s="42"/>
      <c r="J53" s="42"/>
      <c r="K53" s="42"/>
    </row>
    <row r="54" spans="1:17" x14ac:dyDescent="0.2">
      <c r="A54" s="6"/>
      <c r="B54" s="362" t="s">
        <v>205</v>
      </c>
      <c r="C54" s="362"/>
      <c r="D54" s="362"/>
      <c r="E54" s="362"/>
      <c r="F54" s="362"/>
      <c r="G54" s="362"/>
      <c r="H54" s="362"/>
      <c r="I54" s="362"/>
      <c r="J54" s="362"/>
      <c r="K54" s="362"/>
    </row>
    <row r="55" spans="1:17" x14ac:dyDescent="0.2">
      <c r="A55" s="6"/>
      <c r="B55" s="2"/>
      <c r="C55" s="47"/>
      <c r="D55" s="339"/>
      <c r="E55" s="339"/>
      <c r="F55" s="44"/>
      <c r="G55" s="48"/>
      <c r="H55" s="339"/>
      <c r="I55" s="339"/>
      <c r="J55" s="49"/>
      <c r="K55" s="44"/>
    </row>
    <row r="56" spans="1:17" x14ac:dyDescent="0.2">
      <c r="A56" s="6"/>
      <c r="B56" s="2"/>
      <c r="C56" s="50"/>
      <c r="D56" s="341"/>
      <c r="E56" s="341"/>
      <c r="F56" s="51"/>
      <c r="G56" s="48"/>
      <c r="H56" s="341"/>
      <c r="I56" s="341"/>
      <c r="J56" s="49"/>
      <c r="K56" s="44"/>
    </row>
    <row r="57" spans="1:17" x14ac:dyDescent="0.2">
      <c r="A57" s="6"/>
      <c r="B57" s="2"/>
      <c r="C57" s="1"/>
      <c r="D57" s="2"/>
      <c r="E57" s="2"/>
      <c r="F57" s="2"/>
      <c r="G57" s="45"/>
      <c r="H57" s="2"/>
      <c r="I57" s="2"/>
      <c r="J57" s="2"/>
      <c r="K57" s="2"/>
    </row>
    <row r="58" spans="1:17" x14ac:dyDescent="0.2">
      <c r="A58" s="6"/>
      <c r="B58" s="2"/>
      <c r="C58" s="1"/>
      <c r="D58" s="2"/>
      <c r="E58" s="2"/>
      <c r="F58" s="2"/>
      <c r="G58" s="45"/>
      <c r="H58" s="2"/>
      <c r="I58" s="2"/>
      <c r="J58" s="2"/>
      <c r="K58" s="2"/>
    </row>
    <row r="59" spans="1:17" x14ac:dyDescent="0.2">
      <c r="A59" s="6"/>
      <c r="B59" s="2"/>
      <c r="C59" s="1"/>
      <c r="D59" s="2"/>
      <c r="E59" s="2"/>
      <c r="F59" s="2"/>
      <c r="G59" s="45"/>
      <c r="H59" s="2"/>
      <c r="I59" s="2"/>
      <c r="J59" s="2"/>
      <c r="K59" s="2"/>
    </row>
    <row r="60" spans="1:17" x14ac:dyDescent="0.2">
      <c r="A60" s="6"/>
      <c r="B60" s="6"/>
      <c r="C60" s="6"/>
      <c r="D60" s="6"/>
      <c r="E60" s="6"/>
      <c r="F60" s="6"/>
      <c r="G60" s="72"/>
      <c r="H60" s="72"/>
      <c r="I60" s="6"/>
    </row>
    <row r="61" spans="1:17" s="2" customFormat="1" ht="15" customHeight="1" x14ac:dyDescent="0.2">
      <c r="K61" s="6"/>
      <c r="L61" s="3"/>
    </row>
    <row r="62" spans="1:17" s="2" customFormat="1" ht="36.75" customHeight="1" x14ac:dyDescent="0.2">
      <c r="K62" s="6"/>
      <c r="L62" s="3"/>
    </row>
    <row r="63" spans="1:17" ht="15" x14ac:dyDescent="0.25">
      <c r="A63" s="6"/>
      <c r="B63" s="6"/>
      <c r="C63" s="6"/>
      <c r="D63" s="6"/>
      <c r="E63" s="6"/>
      <c r="F63" s="6"/>
      <c r="G63" s="6"/>
      <c r="H63" s="6"/>
      <c r="I63" s="6"/>
      <c r="K63" s="2"/>
      <c r="L63" s="306"/>
      <c r="M63" s="306"/>
      <c r="N63" s="306"/>
      <c r="O63" s="307"/>
      <c r="P63" s="307"/>
      <c r="Q63" s="2"/>
    </row>
    <row r="64" spans="1:17" ht="8.25" customHeight="1" x14ac:dyDescent="0.2">
      <c r="A64" s="72"/>
      <c r="B64" s="199"/>
      <c r="C64" s="162"/>
      <c r="D64" s="195"/>
      <c r="E64" s="72"/>
      <c r="F64" s="72"/>
      <c r="G64" s="72"/>
      <c r="H64" s="72"/>
      <c r="I64" s="72"/>
    </row>
    <row r="65" spans="1:9" ht="8.25" customHeight="1" x14ac:dyDescent="0.2">
      <c r="A65" s="72"/>
      <c r="B65" s="199"/>
      <c r="C65" s="162"/>
      <c r="D65" s="195"/>
      <c r="E65" s="72"/>
      <c r="F65" s="72"/>
      <c r="G65" s="72"/>
      <c r="H65" s="72"/>
      <c r="I65" s="72"/>
    </row>
    <row r="66" spans="1:9" s="2" customFormat="1" ht="49.5" customHeight="1" x14ac:dyDescent="0.2">
      <c r="B66" s="42"/>
      <c r="C66" s="317"/>
      <c r="D66" s="317"/>
      <c r="E66" s="44"/>
      <c r="F66" s="45"/>
      <c r="G66" s="318"/>
      <c r="H66" s="318"/>
      <c r="I66" s="44"/>
    </row>
    <row r="67" spans="1:9" s="2" customFormat="1" ht="10.5" customHeight="1" x14ac:dyDescent="0.2">
      <c r="B67" s="47"/>
      <c r="C67" s="339"/>
      <c r="D67" s="339"/>
      <c r="E67" s="44"/>
      <c r="F67" s="48"/>
      <c r="G67" s="339"/>
      <c r="H67" s="339"/>
      <c r="I67" s="49"/>
    </row>
    <row r="68" spans="1:9" s="2" customFormat="1" ht="20.100000000000001" customHeight="1" x14ac:dyDescent="0.2">
      <c r="B68" s="50"/>
      <c r="C68" s="341"/>
      <c r="D68" s="341"/>
      <c r="E68" s="51"/>
      <c r="F68" s="48"/>
      <c r="G68" s="341"/>
      <c r="H68" s="341"/>
      <c r="I68" s="49"/>
    </row>
    <row r="69" spans="1:9" s="2" customFormat="1" x14ac:dyDescent="0.2">
      <c r="B69" s="1"/>
      <c r="F69" s="45"/>
    </row>
    <row r="70" spans="1:9" s="2" customFormat="1" x14ac:dyDescent="0.2">
      <c r="B70" s="1"/>
      <c r="F70" s="45"/>
    </row>
  </sheetData>
  <sheetProtection formatCells="0" selectLockedCells="1"/>
  <mergeCells count="65">
    <mergeCell ref="D56:E56"/>
    <mergeCell ref="H56:I56"/>
    <mergeCell ref="J48:N48"/>
    <mergeCell ref="D37:F37"/>
    <mergeCell ref="D38:F38"/>
    <mergeCell ref="D39:F39"/>
    <mergeCell ref="L39:N39"/>
    <mergeCell ref="D40:F40"/>
    <mergeCell ref="D41:F41"/>
    <mergeCell ref="K41:N41"/>
    <mergeCell ref="D43:F43"/>
    <mergeCell ref="D44:F44"/>
    <mergeCell ref="J44:N44"/>
    <mergeCell ref="D45:F45"/>
    <mergeCell ref="D47:F47"/>
    <mergeCell ref="L37:N37"/>
    <mergeCell ref="L31:N31"/>
    <mergeCell ref="L36:N36"/>
    <mergeCell ref="C49:F49"/>
    <mergeCell ref="J49:N49"/>
    <mergeCell ref="D55:E55"/>
    <mergeCell ref="H55:I55"/>
    <mergeCell ref="B54:K54"/>
    <mergeCell ref="D22:F22"/>
    <mergeCell ref="L22:N22"/>
    <mergeCell ref="D23:F23"/>
    <mergeCell ref="L23:N23"/>
    <mergeCell ref="D36:F36"/>
    <mergeCell ref="D25:F25"/>
    <mergeCell ref="D26:E26"/>
    <mergeCell ref="J27:N27"/>
    <mergeCell ref="C28:F28"/>
    <mergeCell ref="D29:F29"/>
    <mergeCell ref="D30:F30"/>
    <mergeCell ref="D31:F31"/>
    <mergeCell ref="D33:F33"/>
    <mergeCell ref="L33:N33"/>
    <mergeCell ref="D34:F34"/>
    <mergeCell ref="D35:F35"/>
    <mergeCell ref="D18:F18"/>
    <mergeCell ref="L18:N18"/>
    <mergeCell ref="D19:F19"/>
    <mergeCell ref="D20:F20"/>
    <mergeCell ref="D21:F21"/>
    <mergeCell ref="C67:D67"/>
    <mergeCell ref="G67:H67"/>
    <mergeCell ref="C68:D68"/>
    <mergeCell ref="G68:H68"/>
    <mergeCell ref="A3:Q3"/>
    <mergeCell ref="A4:Q4"/>
    <mergeCell ref="A5:Q5"/>
    <mergeCell ref="A7:Q7"/>
    <mergeCell ref="D16:F16"/>
    <mergeCell ref="L16:N16"/>
    <mergeCell ref="B10:E10"/>
    <mergeCell ref="J10:M10"/>
    <mergeCell ref="D24:F24"/>
    <mergeCell ref="K24:N24"/>
    <mergeCell ref="D17:F17"/>
    <mergeCell ref="L17:N17"/>
    <mergeCell ref="A2:Q2"/>
    <mergeCell ref="B13:F13"/>
    <mergeCell ref="J13:N13"/>
    <mergeCell ref="C15:F15"/>
    <mergeCell ref="K15:N15"/>
  </mergeCells>
  <printOptions horizontalCentered="1"/>
  <pageMargins left="0.15748031496062992" right="0.23622047244094491" top="0.35433070866141736" bottom="0.35433070866141736" header="0.31496062992125984" footer="0.11811023622047245"/>
  <pageSetup scale="51" orientation="landscape" horizontalDpi="300" verticalDpi="300" r:id="rId1"/>
  <headerFooter>
    <oddFooter>&amp;CContable /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0"/>
  <sheetViews>
    <sheetView view="pageBreakPreview" zoomScaleNormal="85" zoomScaleSheetLayoutView="100" workbookViewId="0">
      <selection activeCell="H32" sqref="H32"/>
    </sheetView>
  </sheetViews>
  <sheetFormatPr baseColWidth="10" defaultRowHeight="12" x14ac:dyDescent="0.2"/>
  <cols>
    <col min="1" max="1" width="1.140625" style="6" customWidth="1"/>
    <col min="2" max="2" width="11.7109375" style="6" customWidth="1"/>
    <col min="3" max="3" width="54.42578125" style="6" customWidth="1"/>
    <col min="4" max="4" width="19.140625" style="195" customWidth="1"/>
    <col min="5" max="5" width="19.28515625" style="6" customWidth="1"/>
    <col min="6" max="6" width="19" style="6" customWidth="1"/>
    <col min="7" max="7" width="21.28515625" style="6" customWidth="1"/>
    <col min="8" max="8" width="18.7109375" style="6" customWidth="1"/>
    <col min="9" max="9" width="1.140625" style="6" customWidth="1"/>
    <col min="10" max="12" width="11.42578125" style="6"/>
    <col min="13" max="13" width="18.5703125" style="6" customWidth="1"/>
    <col min="14" max="16384" width="11.42578125" style="6"/>
  </cols>
  <sheetData>
    <row r="2" spans="1:17" s="2" customFormat="1" ht="20.100000000000001" customHeight="1" x14ac:dyDescent="0.3">
      <c r="A2" s="353" t="s">
        <v>206</v>
      </c>
      <c r="B2" s="353"/>
      <c r="C2" s="353"/>
      <c r="D2" s="353"/>
      <c r="E2" s="353"/>
      <c r="F2" s="353"/>
      <c r="G2" s="353"/>
      <c r="H2" s="353"/>
      <c r="I2" s="353"/>
    </row>
    <row r="3" spans="1:17" s="2" customFormat="1" ht="20.100000000000001" customHeight="1" x14ac:dyDescent="0.3">
      <c r="A3" s="353" t="s">
        <v>211</v>
      </c>
      <c r="B3" s="353"/>
      <c r="C3" s="353"/>
      <c r="D3" s="353"/>
      <c r="E3" s="353"/>
      <c r="F3" s="353"/>
      <c r="G3" s="353"/>
      <c r="H3" s="353"/>
      <c r="I3" s="353"/>
    </row>
    <row r="4" spans="1:17" s="2" customFormat="1" ht="20.100000000000001" customHeight="1" x14ac:dyDescent="0.3">
      <c r="A4" s="353" t="s">
        <v>142</v>
      </c>
      <c r="B4" s="353"/>
      <c r="C4" s="353"/>
      <c r="D4" s="353"/>
      <c r="E4" s="353"/>
      <c r="F4" s="353"/>
      <c r="G4" s="353"/>
      <c r="H4" s="353"/>
      <c r="I4" s="353"/>
    </row>
    <row r="5" spans="1:17" s="2" customFormat="1" ht="20.100000000000001" customHeight="1" x14ac:dyDescent="0.3">
      <c r="A5" s="353" t="s">
        <v>218</v>
      </c>
      <c r="B5" s="353"/>
      <c r="C5" s="353"/>
      <c r="D5" s="353"/>
      <c r="E5" s="353"/>
      <c r="F5" s="353"/>
      <c r="G5" s="353"/>
      <c r="H5" s="353"/>
      <c r="I5" s="353"/>
    </row>
    <row r="6" spans="1:17" s="2" customFormat="1" ht="20.100000000000001" customHeight="1" x14ac:dyDescent="0.3">
      <c r="A6" s="353" t="s">
        <v>0</v>
      </c>
      <c r="B6" s="353"/>
      <c r="C6" s="353"/>
      <c r="D6" s="353"/>
      <c r="E6" s="353"/>
      <c r="F6" s="353"/>
      <c r="G6" s="353"/>
      <c r="H6" s="353"/>
      <c r="I6" s="353"/>
    </row>
    <row r="7" spans="1:17" s="2" customFormat="1" ht="3.75" customHeight="1" x14ac:dyDescent="0.2">
      <c r="A7" s="391"/>
      <c r="B7" s="391"/>
      <c r="C7" s="391"/>
      <c r="D7" s="391"/>
      <c r="E7" s="391"/>
      <c r="F7" s="391"/>
      <c r="G7" s="391"/>
      <c r="H7" s="391"/>
      <c r="I7" s="391"/>
    </row>
    <row r="8" spans="1:17" s="2" customFormat="1" ht="3" customHeight="1" thickBot="1" x14ac:dyDescent="0.25">
      <c r="A8" s="391"/>
      <c r="B8" s="391"/>
      <c r="C8" s="391"/>
      <c r="D8" s="391"/>
      <c r="E8" s="391"/>
      <c r="F8" s="391"/>
      <c r="G8" s="391"/>
      <c r="H8" s="391"/>
      <c r="I8" s="391"/>
    </row>
    <row r="9" spans="1:17" s="178" customFormat="1" ht="30" customHeight="1" x14ac:dyDescent="0.2">
      <c r="A9" s="392" t="s">
        <v>60</v>
      </c>
      <c r="B9" s="393"/>
      <c r="C9" s="394"/>
      <c r="D9" s="175" t="s">
        <v>143</v>
      </c>
      <c r="E9" s="175" t="s">
        <v>144</v>
      </c>
      <c r="F9" s="175" t="s">
        <v>145</v>
      </c>
      <c r="G9" s="175" t="s">
        <v>146</v>
      </c>
      <c r="H9" s="176" t="s">
        <v>147</v>
      </c>
      <c r="I9" s="177"/>
    </row>
    <row r="10" spans="1:17" s="178" customFormat="1" ht="30" customHeight="1" thickBot="1" x14ac:dyDescent="0.25">
      <c r="A10" s="395"/>
      <c r="B10" s="396"/>
      <c r="C10" s="397"/>
      <c r="D10" s="179">
        <v>1</v>
      </c>
      <c r="E10" s="179">
        <v>2</v>
      </c>
      <c r="F10" s="179">
        <v>3</v>
      </c>
      <c r="G10" s="179" t="s">
        <v>148</v>
      </c>
      <c r="H10" s="180" t="s">
        <v>149</v>
      </c>
      <c r="I10" s="181"/>
    </row>
    <row r="11" spans="1:17" s="2" customFormat="1" ht="3" customHeight="1" x14ac:dyDescent="0.2">
      <c r="A11" s="398"/>
      <c r="B11" s="399"/>
      <c r="C11" s="399"/>
      <c r="D11" s="399"/>
      <c r="E11" s="399"/>
      <c r="F11" s="399"/>
      <c r="G11" s="399"/>
      <c r="H11" s="399"/>
      <c r="I11" s="400"/>
    </row>
    <row r="12" spans="1:17" s="2" customFormat="1" ht="3" customHeight="1" x14ac:dyDescent="0.2">
      <c r="A12" s="401"/>
      <c r="B12" s="402"/>
      <c r="C12" s="402"/>
      <c r="D12" s="402"/>
      <c r="E12" s="402"/>
      <c r="F12" s="402"/>
      <c r="G12" s="402"/>
      <c r="H12" s="402"/>
      <c r="I12" s="403"/>
    </row>
    <row r="13" spans="1:17" s="2" customFormat="1" ht="20.25" customHeight="1" x14ac:dyDescent="0.2">
      <c r="A13" s="29"/>
      <c r="B13" s="404" t="s">
        <v>3</v>
      </c>
      <c r="C13" s="404"/>
      <c r="D13" s="182">
        <f>+D15+D25</f>
        <v>215146041</v>
      </c>
      <c r="E13" s="182">
        <f>+E15+E25</f>
        <v>603743917</v>
      </c>
      <c r="F13" s="182">
        <f>+F15+F25</f>
        <v>551405213</v>
      </c>
      <c r="G13" s="182">
        <f t="shared" ref="G13:G23" si="0">D13+E13-F13</f>
        <v>267484745</v>
      </c>
      <c r="H13" s="188">
        <f>G13-D13</f>
        <v>52338704</v>
      </c>
      <c r="I13" s="183"/>
      <c r="J13" s="405"/>
      <c r="K13" s="405"/>
      <c r="L13" s="405"/>
      <c r="M13" s="184"/>
      <c r="N13" s="405"/>
      <c r="O13" s="405"/>
      <c r="P13" s="405"/>
      <c r="Q13" s="184"/>
    </row>
    <row r="14" spans="1:17" s="2" customFormat="1" ht="5.0999999999999996" customHeight="1" x14ac:dyDescent="0.2">
      <c r="A14" s="29"/>
      <c r="B14" s="185"/>
      <c r="C14" s="185"/>
      <c r="D14" s="182"/>
      <c r="E14" s="182"/>
      <c r="F14" s="182"/>
      <c r="G14" s="182">
        <f t="shared" si="0"/>
        <v>0</v>
      </c>
      <c r="H14" s="182"/>
      <c r="I14" s="183"/>
      <c r="J14" s="406"/>
      <c r="K14" s="406"/>
      <c r="L14" s="406"/>
      <c r="M14" s="186"/>
      <c r="N14" s="406"/>
      <c r="O14" s="406"/>
      <c r="P14" s="406"/>
      <c r="Q14" s="186"/>
    </row>
    <row r="15" spans="1:17" s="2" customFormat="1" ht="15" x14ac:dyDescent="0.2">
      <c r="A15" s="187"/>
      <c r="B15" s="336" t="s">
        <v>5</v>
      </c>
      <c r="C15" s="336"/>
      <c r="D15" s="188">
        <f>SUM(D17:D23)</f>
        <v>12308531</v>
      </c>
      <c r="E15" s="188">
        <f>SUM(E17:E23)</f>
        <v>324701890</v>
      </c>
      <c r="F15" s="188">
        <f>SUM(F17:F23)</f>
        <v>295001957</v>
      </c>
      <c r="G15" s="188">
        <f t="shared" si="0"/>
        <v>42008464</v>
      </c>
      <c r="H15" s="188">
        <f>G15-D15</f>
        <v>29699933</v>
      </c>
      <c r="I15" s="189"/>
      <c r="J15" s="390"/>
      <c r="K15" s="390"/>
      <c r="L15" s="390"/>
      <c r="M15" s="190"/>
      <c r="N15" s="390"/>
      <c r="O15" s="390"/>
      <c r="P15" s="390"/>
      <c r="Q15" s="190"/>
    </row>
    <row r="16" spans="1:17" s="2" customFormat="1" ht="5.0999999999999996" customHeight="1" x14ac:dyDescent="0.2">
      <c r="A16" s="16"/>
      <c r="B16" s="191"/>
      <c r="C16" s="191"/>
      <c r="D16" s="192"/>
      <c r="E16" s="192"/>
      <c r="F16" s="192"/>
      <c r="G16" s="188">
        <f t="shared" si="0"/>
        <v>0</v>
      </c>
      <c r="H16" s="188">
        <f t="shared" ref="H16:H23" si="1">G16-D16</f>
        <v>0</v>
      </c>
      <c r="I16" s="74"/>
      <c r="J16" s="389"/>
      <c r="K16" s="389"/>
      <c r="L16" s="389"/>
      <c r="M16" s="193"/>
      <c r="N16" s="389"/>
      <c r="O16" s="389"/>
      <c r="P16" s="389"/>
      <c r="Q16" s="193"/>
    </row>
    <row r="17" spans="1:17" s="2" customFormat="1" ht="20.100000000000001" customHeight="1" x14ac:dyDescent="0.2">
      <c r="A17" s="16"/>
      <c r="B17" s="383" t="s">
        <v>7</v>
      </c>
      <c r="C17" s="383"/>
      <c r="D17" s="77">
        <v>3673293</v>
      </c>
      <c r="E17" s="77">
        <v>202455506</v>
      </c>
      <c r="F17" s="77">
        <v>195189709</v>
      </c>
      <c r="G17" s="194">
        <f t="shared" si="0"/>
        <v>10939090</v>
      </c>
      <c r="H17" s="194">
        <f t="shared" si="1"/>
        <v>7265797</v>
      </c>
      <c r="I17" s="74"/>
      <c r="J17" s="388"/>
      <c r="K17" s="388"/>
      <c r="L17" s="388"/>
      <c r="M17" s="174"/>
      <c r="N17" s="388"/>
      <c r="O17" s="388"/>
      <c r="P17" s="388"/>
      <c r="Q17" s="174"/>
    </row>
    <row r="18" spans="1:17" s="2" customFormat="1" ht="20.100000000000001" customHeight="1" x14ac:dyDescent="0.2">
      <c r="A18" s="16"/>
      <c r="B18" s="383" t="s">
        <v>9</v>
      </c>
      <c r="C18" s="383"/>
      <c r="D18" s="77">
        <v>8331409</v>
      </c>
      <c r="E18" s="77">
        <v>119231955</v>
      </c>
      <c r="F18" s="77">
        <v>97149599</v>
      </c>
      <c r="G18" s="194">
        <f t="shared" si="0"/>
        <v>30413765</v>
      </c>
      <c r="H18" s="194">
        <f t="shared" si="1"/>
        <v>22082356</v>
      </c>
      <c r="I18" s="74"/>
      <c r="J18" s="388"/>
      <c r="K18" s="388"/>
      <c r="L18" s="388"/>
      <c r="M18" s="174"/>
      <c r="N18" s="388"/>
      <c r="O18" s="388"/>
      <c r="P18" s="388"/>
      <c r="Q18" s="174"/>
    </row>
    <row r="19" spans="1:17" s="2" customFormat="1" ht="20.100000000000001" customHeight="1" x14ac:dyDescent="0.2">
      <c r="A19" s="16"/>
      <c r="B19" s="383" t="s">
        <v>11</v>
      </c>
      <c r="C19" s="383"/>
      <c r="D19" s="77">
        <v>303829</v>
      </c>
      <c r="E19" s="77">
        <v>3014429</v>
      </c>
      <c r="F19" s="77">
        <v>2662649</v>
      </c>
      <c r="G19" s="194">
        <f t="shared" si="0"/>
        <v>655609</v>
      </c>
      <c r="H19" s="194">
        <f t="shared" si="1"/>
        <v>351780</v>
      </c>
      <c r="I19" s="74"/>
      <c r="J19" s="388"/>
      <c r="K19" s="388"/>
      <c r="L19" s="388"/>
      <c r="M19" s="174"/>
      <c r="N19" s="388"/>
      <c r="O19" s="388"/>
      <c r="P19" s="388"/>
      <c r="Q19" s="174"/>
    </row>
    <row r="20" spans="1:17" s="2" customFormat="1" ht="20.100000000000001" customHeight="1" x14ac:dyDescent="0.2">
      <c r="A20" s="16"/>
      <c r="B20" s="383" t="s">
        <v>13</v>
      </c>
      <c r="C20" s="383"/>
      <c r="D20" s="77">
        <v>0</v>
      </c>
      <c r="E20" s="77">
        <v>0</v>
      </c>
      <c r="F20" s="77">
        <v>0</v>
      </c>
      <c r="G20" s="28">
        <f t="shared" si="0"/>
        <v>0</v>
      </c>
      <c r="H20" s="194">
        <f t="shared" si="1"/>
        <v>0</v>
      </c>
      <c r="I20" s="74"/>
      <c r="J20" s="388"/>
      <c r="K20" s="388"/>
      <c r="L20" s="388"/>
      <c r="M20" s="174"/>
      <c r="N20" s="388"/>
      <c r="O20" s="388"/>
      <c r="P20" s="388"/>
      <c r="Q20" s="174"/>
    </row>
    <row r="21" spans="1:17" s="2" customFormat="1" ht="20.100000000000001" customHeight="1" x14ac:dyDescent="0.2">
      <c r="A21" s="16"/>
      <c r="B21" s="383" t="s">
        <v>15</v>
      </c>
      <c r="C21" s="383"/>
      <c r="D21" s="77">
        <v>0</v>
      </c>
      <c r="E21" s="77">
        <v>0</v>
      </c>
      <c r="F21" s="77">
        <v>0</v>
      </c>
      <c r="G21" s="28">
        <f t="shared" si="0"/>
        <v>0</v>
      </c>
      <c r="H21" s="194">
        <f t="shared" si="1"/>
        <v>0</v>
      </c>
      <c r="I21" s="74"/>
      <c r="J21" s="388"/>
      <c r="K21" s="388"/>
      <c r="L21" s="388"/>
      <c r="M21" s="174"/>
      <c r="N21" s="388"/>
      <c r="O21" s="388"/>
      <c r="P21" s="388"/>
      <c r="Q21" s="174"/>
    </row>
    <row r="22" spans="1:17" s="2" customFormat="1" ht="20.100000000000001" customHeight="1" x14ac:dyDescent="0.2">
      <c r="A22" s="16"/>
      <c r="B22" s="383" t="s">
        <v>17</v>
      </c>
      <c r="C22" s="383"/>
      <c r="D22" s="77">
        <v>0</v>
      </c>
      <c r="E22" s="77">
        <v>0</v>
      </c>
      <c r="F22" s="77">
        <v>0</v>
      </c>
      <c r="G22" s="28">
        <f t="shared" si="0"/>
        <v>0</v>
      </c>
      <c r="H22" s="194">
        <f t="shared" si="1"/>
        <v>0</v>
      </c>
      <c r="I22" s="74"/>
      <c r="J22" s="388"/>
      <c r="K22" s="388"/>
      <c r="L22" s="388"/>
      <c r="M22" s="174"/>
      <c r="N22" s="388"/>
      <c r="O22" s="388"/>
      <c r="P22" s="388"/>
      <c r="Q22" s="174"/>
    </row>
    <row r="23" spans="1:17" ht="20.100000000000001" customHeight="1" x14ac:dyDescent="0.2">
      <c r="A23" s="16"/>
      <c r="B23" s="383" t="s">
        <v>19</v>
      </c>
      <c r="C23" s="383"/>
      <c r="D23" s="77">
        <v>0</v>
      </c>
      <c r="E23" s="77">
        <v>0</v>
      </c>
      <c r="F23" s="77">
        <v>0</v>
      </c>
      <c r="G23" s="28">
        <f t="shared" si="0"/>
        <v>0</v>
      </c>
      <c r="H23" s="194">
        <f t="shared" si="1"/>
        <v>0</v>
      </c>
      <c r="I23" s="74"/>
      <c r="J23" s="388"/>
      <c r="K23" s="388"/>
      <c r="L23" s="388"/>
      <c r="M23" s="174"/>
      <c r="N23" s="388"/>
      <c r="O23" s="388"/>
      <c r="P23" s="388"/>
      <c r="Q23" s="174"/>
    </row>
    <row r="24" spans="1:17" ht="20.100000000000001" customHeight="1" x14ac:dyDescent="0.2">
      <c r="A24" s="16"/>
      <c r="B24" s="196"/>
      <c r="C24" s="196"/>
      <c r="D24" s="194"/>
      <c r="E24" s="194"/>
      <c r="F24" s="194"/>
      <c r="G24" s="194"/>
      <c r="H24" s="194"/>
      <c r="I24" s="74"/>
      <c r="J24" s="389"/>
      <c r="K24" s="389"/>
      <c r="L24" s="389"/>
      <c r="M24" s="193"/>
      <c r="N24" s="389"/>
      <c r="O24" s="389"/>
      <c r="P24" s="389"/>
      <c r="Q24" s="193"/>
    </row>
    <row r="25" spans="1:17" ht="20.100000000000001" customHeight="1" x14ac:dyDescent="0.2">
      <c r="A25" s="187"/>
      <c r="B25" s="336" t="s">
        <v>24</v>
      </c>
      <c r="C25" s="336"/>
      <c r="D25" s="188">
        <f>SUM(D27:D35)</f>
        <v>202837510</v>
      </c>
      <c r="E25" s="188">
        <f>SUM(E27:E35)</f>
        <v>279042027</v>
      </c>
      <c r="F25" s="188">
        <f>SUM(F27:F35)</f>
        <v>256403256</v>
      </c>
      <c r="G25" s="188">
        <f t="shared" ref="G25:G26" si="2">D25+E25-F25</f>
        <v>225476281</v>
      </c>
      <c r="H25" s="188">
        <f>G25-D25</f>
        <v>22638771</v>
      </c>
      <c r="I25" s="189"/>
      <c r="J25" s="390"/>
      <c r="K25" s="390"/>
      <c r="L25" s="390"/>
      <c r="M25" s="190"/>
      <c r="N25" s="390"/>
      <c r="O25" s="390"/>
      <c r="P25" s="390"/>
      <c r="Q25" s="190"/>
    </row>
    <row r="26" spans="1:17" ht="5.0999999999999996" customHeight="1" x14ac:dyDescent="0.2">
      <c r="A26" s="16"/>
      <c r="B26" s="191"/>
      <c r="C26" s="196"/>
      <c r="D26" s="192"/>
      <c r="E26" s="192"/>
      <c r="F26" s="192"/>
      <c r="G26" s="194">
        <f t="shared" si="2"/>
        <v>0</v>
      </c>
      <c r="H26" s="194">
        <f t="shared" ref="H26:H35" si="3">G26-D26</f>
        <v>0</v>
      </c>
      <c r="I26" s="74"/>
      <c r="J26" s="389"/>
      <c r="K26" s="389"/>
      <c r="L26" s="389"/>
      <c r="M26" s="193"/>
      <c r="N26" s="389"/>
      <c r="O26" s="389"/>
      <c r="P26" s="389"/>
      <c r="Q26" s="193"/>
    </row>
    <row r="27" spans="1:17" ht="20.100000000000001" customHeight="1" x14ac:dyDescent="0.2">
      <c r="A27" s="16"/>
      <c r="B27" s="383" t="s">
        <v>26</v>
      </c>
      <c r="C27" s="383"/>
      <c r="D27" s="77">
        <v>0</v>
      </c>
      <c r="E27" s="77">
        <v>0</v>
      </c>
      <c r="F27" s="77">
        <v>0</v>
      </c>
      <c r="G27" s="194">
        <f>D27+E27-F27</f>
        <v>0</v>
      </c>
      <c r="H27" s="194">
        <f t="shared" si="3"/>
        <v>0</v>
      </c>
      <c r="I27" s="74"/>
      <c r="J27" s="388"/>
      <c r="K27" s="388"/>
      <c r="L27" s="388"/>
      <c r="M27" s="174"/>
      <c r="N27" s="388"/>
      <c r="O27" s="388"/>
      <c r="P27" s="388"/>
      <c r="Q27" s="174"/>
    </row>
    <row r="28" spans="1:17" ht="20.100000000000001" customHeight="1" x14ac:dyDescent="0.2">
      <c r="A28" s="16"/>
      <c r="B28" s="383" t="s">
        <v>28</v>
      </c>
      <c r="C28" s="383"/>
      <c r="D28" s="77">
        <v>168280</v>
      </c>
      <c r="E28" s="77">
        <v>0</v>
      </c>
      <c r="F28" s="77">
        <v>0</v>
      </c>
      <c r="G28" s="194">
        <f t="shared" ref="G28:G35" si="4">D28+E28-F28</f>
        <v>168280</v>
      </c>
      <c r="H28" s="194">
        <f t="shared" si="3"/>
        <v>0</v>
      </c>
      <c r="I28" s="74"/>
      <c r="J28" s="388"/>
      <c r="K28" s="388"/>
      <c r="L28" s="388"/>
      <c r="M28" s="174"/>
      <c r="N28" s="388"/>
      <c r="O28" s="388"/>
      <c r="P28" s="388"/>
      <c r="Q28" s="174"/>
    </row>
    <row r="29" spans="1:17" ht="20.100000000000001" customHeight="1" x14ac:dyDescent="0.2">
      <c r="A29" s="16"/>
      <c r="B29" s="383" t="s">
        <v>30</v>
      </c>
      <c r="C29" s="383"/>
      <c r="D29" s="77">
        <v>186975533</v>
      </c>
      <c r="E29" s="77">
        <v>255004729</v>
      </c>
      <c r="F29" s="77">
        <v>233697391</v>
      </c>
      <c r="G29" s="194">
        <f t="shared" si="4"/>
        <v>208282871</v>
      </c>
      <c r="H29" s="194">
        <f>G29-D29</f>
        <v>21307338</v>
      </c>
      <c r="I29" s="74"/>
      <c r="J29" s="388"/>
      <c r="K29" s="388"/>
      <c r="L29" s="388"/>
      <c r="M29" s="174"/>
      <c r="N29" s="388"/>
      <c r="O29" s="388"/>
      <c r="P29" s="388"/>
      <c r="Q29" s="174"/>
    </row>
    <row r="30" spans="1:17" ht="20.100000000000001" customHeight="1" x14ac:dyDescent="0.2">
      <c r="A30" s="16"/>
      <c r="B30" s="383" t="s">
        <v>150</v>
      </c>
      <c r="C30" s="383"/>
      <c r="D30" s="77">
        <v>12828914</v>
      </c>
      <c r="E30" s="77">
        <v>18431484</v>
      </c>
      <c r="F30" s="77">
        <v>16377886</v>
      </c>
      <c r="G30" s="194">
        <f t="shared" si="4"/>
        <v>14882512</v>
      </c>
      <c r="H30" s="194">
        <f t="shared" si="3"/>
        <v>2053598</v>
      </c>
      <c r="I30" s="74"/>
      <c r="J30" s="388"/>
      <c r="K30" s="388"/>
      <c r="L30" s="388"/>
      <c r="M30" s="174"/>
      <c r="N30" s="388"/>
      <c r="O30" s="388"/>
      <c r="P30" s="388"/>
      <c r="Q30" s="174"/>
    </row>
    <row r="31" spans="1:17" ht="20.100000000000001" customHeight="1" x14ac:dyDescent="0.2">
      <c r="A31" s="16"/>
      <c r="B31" s="383" t="s">
        <v>34</v>
      </c>
      <c r="C31" s="383"/>
      <c r="D31" s="77">
        <v>4215945</v>
      </c>
      <c r="E31" s="77">
        <v>4253473</v>
      </c>
      <c r="F31" s="77">
        <v>4234709</v>
      </c>
      <c r="G31" s="194">
        <f t="shared" si="4"/>
        <v>4234709</v>
      </c>
      <c r="H31" s="194">
        <f t="shared" si="3"/>
        <v>18764</v>
      </c>
      <c r="I31" s="74"/>
      <c r="J31" s="388"/>
      <c r="K31" s="388"/>
      <c r="L31" s="388"/>
      <c r="M31" s="174"/>
      <c r="N31" s="388"/>
      <c r="O31" s="388"/>
      <c r="P31" s="388"/>
      <c r="Q31" s="174"/>
    </row>
    <row r="32" spans="1:17" ht="20.100000000000001" customHeight="1" x14ac:dyDescent="0.2">
      <c r="A32" s="16"/>
      <c r="B32" s="383" t="s">
        <v>36</v>
      </c>
      <c r="C32" s="383"/>
      <c r="D32" s="327">
        <v>-1351162</v>
      </c>
      <c r="E32" s="77">
        <v>1352341</v>
      </c>
      <c r="F32" s="77">
        <v>2093270</v>
      </c>
      <c r="G32" s="327">
        <f t="shared" si="4"/>
        <v>-2092091</v>
      </c>
      <c r="H32" s="327">
        <f t="shared" si="3"/>
        <v>-740929</v>
      </c>
      <c r="I32" s="74"/>
      <c r="J32" s="388"/>
      <c r="K32" s="388"/>
      <c r="L32" s="388"/>
      <c r="M32" s="174"/>
      <c r="N32" s="388"/>
      <c r="O32" s="388"/>
      <c r="P32" s="388"/>
      <c r="Q32" s="174"/>
    </row>
    <row r="33" spans="1:17" ht="20.100000000000001" customHeight="1" x14ac:dyDescent="0.2">
      <c r="A33" s="16"/>
      <c r="B33" s="383" t="s">
        <v>38</v>
      </c>
      <c r="C33" s="383"/>
      <c r="D33" s="77">
        <v>0</v>
      </c>
      <c r="E33" s="77">
        <v>0</v>
      </c>
      <c r="F33" s="77">
        <v>0</v>
      </c>
      <c r="G33" s="194">
        <f t="shared" si="4"/>
        <v>0</v>
      </c>
      <c r="H33" s="194">
        <f t="shared" si="3"/>
        <v>0</v>
      </c>
      <c r="I33" s="74"/>
      <c r="J33" s="388"/>
      <c r="K33" s="388"/>
      <c r="L33" s="388"/>
      <c r="M33" s="174"/>
      <c r="N33" s="388"/>
      <c r="O33" s="388"/>
      <c r="P33" s="388"/>
      <c r="Q33" s="174"/>
    </row>
    <row r="34" spans="1:17" ht="20.100000000000001" customHeight="1" x14ac:dyDescent="0.2">
      <c r="A34" s="16"/>
      <c r="B34" s="383" t="s">
        <v>39</v>
      </c>
      <c r="C34" s="383"/>
      <c r="D34" s="77">
        <v>0</v>
      </c>
      <c r="E34" s="77">
        <v>0</v>
      </c>
      <c r="F34" s="77">
        <v>0</v>
      </c>
      <c r="G34" s="194">
        <f t="shared" si="4"/>
        <v>0</v>
      </c>
      <c r="H34" s="194">
        <f t="shared" si="3"/>
        <v>0</v>
      </c>
      <c r="I34" s="74"/>
      <c r="J34" s="388"/>
      <c r="K34" s="388"/>
      <c r="L34" s="388"/>
      <c r="M34" s="174"/>
      <c r="N34" s="388"/>
      <c r="O34" s="388"/>
      <c r="P34" s="388"/>
      <c r="Q34" s="174"/>
    </row>
    <row r="35" spans="1:17" ht="20.100000000000001" customHeight="1" x14ac:dyDescent="0.2">
      <c r="A35" s="16"/>
      <c r="B35" s="383" t="s">
        <v>41</v>
      </c>
      <c r="C35" s="383"/>
      <c r="D35" s="77">
        <v>0</v>
      </c>
      <c r="E35" s="77">
        <v>0</v>
      </c>
      <c r="F35" s="77">
        <v>0</v>
      </c>
      <c r="G35" s="194">
        <f t="shared" si="4"/>
        <v>0</v>
      </c>
      <c r="H35" s="194">
        <f t="shared" si="3"/>
        <v>0</v>
      </c>
      <c r="I35" s="74"/>
    </row>
    <row r="36" spans="1:17" ht="20.100000000000001" customHeight="1" x14ac:dyDescent="0.2">
      <c r="A36" s="16"/>
      <c r="B36" s="197"/>
      <c r="C36" s="197"/>
      <c r="D36" s="198"/>
      <c r="E36" s="156"/>
      <c r="F36" s="156"/>
      <c r="G36" s="156"/>
      <c r="H36" s="156"/>
      <c r="I36" s="74"/>
    </row>
    <row r="37" spans="1:17" ht="6" customHeight="1" thickBot="1" x14ac:dyDescent="0.25">
      <c r="A37" s="384"/>
      <c r="B37" s="385"/>
      <c r="C37" s="385"/>
      <c r="D37" s="385"/>
      <c r="E37" s="385"/>
      <c r="F37" s="385"/>
      <c r="G37" s="385"/>
      <c r="H37" s="385"/>
      <c r="I37" s="386"/>
    </row>
    <row r="38" spans="1:17" x14ac:dyDescent="0.2">
      <c r="A38" s="72"/>
      <c r="B38" s="387" t="s">
        <v>151</v>
      </c>
      <c r="C38" s="387"/>
      <c r="D38" s="387"/>
      <c r="E38" s="387"/>
      <c r="F38" s="387"/>
      <c r="G38" s="387"/>
      <c r="H38" s="387"/>
      <c r="I38" s="72"/>
    </row>
    <row r="39" spans="1:17" ht="8.25" customHeight="1" x14ac:dyDescent="0.2">
      <c r="A39" s="72"/>
      <c r="B39" s="199"/>
      <c r="C39" s="162"/>
      <c r="E39" s="72"/>
      <c r="F39" s="72"/>
      <c r="G39" s="72"/>
      <c r="H39" s="72"/>
      <c r="I39" s="72"/>
    </row>
    <row r="40" spans="1:17" ht="8.25" customHeight="1" x14ac:dyDescent="0.2">
      <c r="A40" s="72"/>
      <c r="B40" s="199"/>
      <c r="C40" s="162"/>
      <c r="E40" s="72"/>
      <c r="F40" s="72"/>
      <c r="G40" s="72"/>
      <c r="H40" s="72"/>
      <c r="I40" s="72"/>
    </row>
    <row r="41" spans="1:17" s="2" customFormat="1" ht="49.5" customHeight="1" x14ac:dyDescent="0.2">
      <c r="B41" s="42"/>
      <c r="C41" s="303"/>
      <c r="D41" s="303"/>
      <c r="E41" s="44"/>
      <c r="F41" s="45"/>
      <c r="G41" s="304"/>
      <c r="H41" s="304"/>
      <c r="I41" s="44"/>
    </row>
    <row r="42" spans="1:17" s="2" customFormat="1" ht="10.5" customHeight="1" x14ac:dyDescent="0.2">
      <c r="B42" s="47"/>
      <c r="C42" s="339"/>
      <c r="D42" s="339"/>
      <c r="E42" s="44"/>
      <c r="F42" s="48"/>
      <c r="G42" s="339"/>
      <c r="H42" s="339"/>
      <c r="I42" s="49"/>
    </row>
    <row r="43" spans="1:17" s="2" customFormat="1" ht="20.100000000000001" customHeight="1" x14ac:dyDescent="0.2">
      <c r="B43" s="50"/>
      <c r="C43" s="341"/>
      <c r="D43" s="341"/>
      <c r="E43" s="51"/>
      <c r="F43" s="48"/>
      <c r="G43" s="341"/>
      <c r="H43" s="341"/>
      <c r="I43" s="49"/>
    </row>
    <row r="44" spans="1:17" s="2" customFormat="1" x14ac:dyDescent="0.2">
      <c r="B44" s="1"/>
      <c r="F44" s="45"/>
    </row>
    <row r="45" spans="1:17" s="2" customFormat="1" x14ac:dyDescent="0.2">
      <c r="B45" s="1"/>
      <c r="F45" s="45"/>
    </row>
    <row r="46" spans="1:17" s="2" customFormat="1" x14ac:dyDescent="0.2">
      <c r="B46" s="1"/>
      <c r="F46" s="45"/>
    </row>
    <row r="47" spans="1:17" s="2" customFormat="1" ht="3.75" customHeight="1" x14ac:dyDescent="0.2">
      <c r="B47" s="1"/>
      <c r="C47" s="339"/>
      <c r="D47" s="339"/>
      <c r="F47" s="45"/>
      <c r="G47" s="339"/>
      <c r="H47" s="339"/>
    </row>
    <row r="48" spans="1:17" s="222" customFormat="1" ht="14.1" customHeight="1" x14ac:dyDescent="0.2">
      <c r="A48" s="201"/>
      <c r="B48" s="214"/>
      <c r="C48" s="338"/>
      <c r="D48" s="338"/>
      <c r="E48" s="223"/>
      <c r="F48" s="201"/>
      <c r="G48" s="340"/>
      <c r="H48" s="340"/>
      <c r="I48" s="223"/>
      <c r="J48" s="223"/>
    </row>
    <row r="49" spans="1:11" s="222" customFormat="1" x14ac:dyDescent="0.2"/>
    <row r="50" spans="1:11" s="222" customFormat="1" ht="14.1" customHeight="1" x14ac:dyDescent="0.2"/>
    <row r="51" spans="1:11" s="222" customFormat="1" x14ac:dyDescent="0.2"/>
    <row r="52" spans="1:11" s="222" customFormat="1" x14ac:dyDescent="0.2"/>
    <row r="53" spans="1:11" s="222" customFormat="1" x14ac:dyDescent="0.2"/>
    <row r="54" spans="1:11" s="222" customFormat="1" x14ac:dyDescent="0.2"/>
    <row r="55" spans="1:11" s="222" customFormat="1" x14ac:dyDescent="0.2"/>
    <row r="56" spans="1:11" s="222" customFormat="1" x14ac:dyDescent="0.2"/>
    <row r="57" spans="1:11" s="222" customFormat="1" x14ac:dyDescent="0.2"/>
    <row r="58" spans="1:11" s="201" customFormat="1" x14ac:dyDescent="0.2"/>
    <row r="59" spans="1:11" ht="18" customHeight="1" x14ac:dyDescent="0.2">
      <c r="A59" s="2"/>
      <c r="B59" s="341"/>
      <c r="C59" s="341"/>
      <c r="D59" s="200"/>
      <c r="E59" s="341"/>
      <c r="F59" s="341"/>
      <c r="G59" s="341"/>
      <c r="H59" s="341"/>
      <c r="I59" s="49"/>
      <c r="J59" s="2"/>
      <c r="K59" s="2"/>
    </row>
    <row r="60" spans="1:11" ht="42" customHeight="1" x14ac:dyDescent="0.2">
      <c r="B60" s="2"/>
      <c r="C60" s="2"/>
      <c r="D60" s="60"/>
      <c r="E60" s="2"/>
      <c r="F60" s="2"/>
      <c r="G60" s="2"/>
      <c r="H60" s="2"/>
    </row>
    <row r="61" spans="1:11" x14ac:dyDescent="0.2">
      <c r="B61" s="339"/>
      <c r="C61" s="339"/>
      <c r="D61" s="44"/>
      <c r="E61" s="339"/>
      <c r="F61" s="339"/>
      <c r="G61" s="339"/>
      <c r="H61" s="339"/>
    </row>
    <row r="62" spans="1:11" ht="12" customHeight="1" x14ac:dyDescent="0.2">
      <c r="B62" s="341"/>
      <c r="C62" s="341"/>
      <c r="D62" s="51"/>
      <c r="E62" s="51"/>
      <c r="F62" s="341"/>
      <c r="G62" s="341"/>
      <c r="H62" s="2"/>
    </row>
    <row r="63" spans="1:11" x14ac:dyDescent="0.2">
      <c r="B63" s="2"/>
      <c r="C63" s="2"/>
      <c r="D63" s="60"/>
      <c r="E63" s="2"/>
      <c r="F63" s="2"/>
      <c r="G63" s="2"/>
      <c r="H63" s="2"/>
    </row>
    <row r="64" spans="1:11" x14ac:dyDescent="0.2">
      <c r="B64" s="2"/>
      <c r="C64" s="2"/>
      <c r="D64" s="60"/>
      <c r="E64" s="2"/>
      <c r="F64" s="2"/>
      <c r="G64" s="2"/>
      <c r="H64" s="2"/>
    </row>
    <row r="77" spans="1:2" ht="30.75" customHeight="1" x14ac:dyDescent="0.2">
      <c r="A77" s="2"/>
      <c r="B77" s="2"/>
    </row>
    <row r="78" spans="1:2" x14ac:dyDescent="0.2">
      <c r="A78" s="2"/>
      <c r="B78" s="2"/>
    </row>
    <row r="79" spans="1:2" x14ac:dyDescent="0.2">
      <c r="A79" s="2"/>
      <c r="B79" s="2"/>
    </row>
    <row r="80" spans="1:2" x14ac:dyDescent="0.2">
      <c r="A80" s="2"/>
      <c r="B80" s="2"/>
    </row>
    <row r="81" spans="1:2" x14ac:dyDescent="0.2">
      <c r="A81" s="2"/>
      <c r="B81" s="2"/>
    </row>
    <row r="82" spans="1:2" x14ac:dyDescent="0.2">
      <c r="A82" s="2"/>
      <c r="B82" s="2"/>
    </row>
    <row r="83" spans="1:2" x14ac:dyDescent="0.2">
      <c r="A83" s="2"/>
      <c r="B83" s="2"/>
    </row>
    <row r="84" spans="1:2" x14ac:dyDescent="0.2">
      <c r="A84" s="2"/>
      <c r="B84" s="2"/>
    </row>
    <row r="85" spans="1:2" x14ac:dyDescent="0.2">
      <c r="A85" s="2"/>
      <c r="B85" s="2"/>
    </row>
    <row r="86" spans="1:2" x14ac:dyDescent="0.2">
      <c r="A86" s="2"/>
      <c r="B86" s="2"/>
    </row>
    <row r="87" spans="1:2" x14ac:dyDescent="0.2">
      <c r="A87" s="2"/>
      <c r="B87" s="2"/>
    </row>
    <row r="88" spans="1:2" x14ac:dyDescent="0.2">
      <c r="A88" s="2"/>
      <c r="B88" s="2"/>
    </row>
    <row r="104" spans="4:5" x14ac:dyDescent="0.2">
      <c r="D104" s="6"/>
      <c r="E104" s="195"/>
    </row>
    <row r="105" spans="4:5" x14ac:dyDescent="0.2">
      <c r="D105" s="6"/>
      <c r="E105" s="195"/>
    </row>
    <row r="106" spans="4:5" x14ac:dyDescent="0.2">
      <c r="D106" s="6"/>
      <c r="E106" s="195"/>
    </row>
    <row r="107" spans="4:5" x14ac:dyDescent="0.2">
      <c r="D107" s="6"/>
      <c r="E107" s="195"/>
    </row>
    <row r="108" spans="4:5" x14ac:dyDescent="0.2">
      <c r="D108" s="6"/>
      <c r="E108" s="195"/>
    </row>
    <row r="109" spans="4:5" x14ac:dyDescent="0.2">
      <c r="D109" s="6"/>
      <c r="E109" s="195"/>
    </row>
    <row r="110" spans="4:5" x14ac:dyDescent="0.2">
      <c r="D110" s="6"/>
      <c r="E110" s="195"/>
    </row>
  </sheetData>
  <sheetProtection formatCells="0" selectLockedCells="1"/>
  <mergeCells count="89">
    <mergeCell ref="A2:I2"/>
    <mergeCell ref="A7:I7"/>
    <mergeCell ref="N13:P13"/>
    <mergeCell ref="J14:L14"/>
    <mergeCell ref="N14:P14"/>
    <mergeCell ref="A3:I3"/>
    <mergeCell ref="A4:I4"/>
    <mergeCell ref="A5:I5"/>
    <mergeCell ref="A6:I6"/>
    <mergeCell ref="B15:C15"/>
    <mergeCell ref="J15:L15"/>
    <mergeCell ref="N15:P15"/>
    <mergeCell ref="A8:I8"/>
    <mergeCell ref="A9:C10"/>
    <mergeCell ref="A11:I11"/>
    <mergeCell ref="A12:I12"/>
    <mergeCell ref="B13:C13"/>
    <mergeCell ref="J13:L13"/>
    <mergeCell ref="B18:C18"/>
    <mergeCell ref="J18:L18"/>
    <mergeCell ref="N18:P18"/>
    <mergeCell ref="B19:C19"/>
    <mergeCell ref="J19:L19"/>
    <mergeCell ref="N19:P19"/>
    <mergeCell ref="J16:L16"/>
    <mergeCell ref="N16:P16"/>
    <mergeCell ref="B17:C17"/>
    <mergeCell ref="J17:L17"/>
    <mergeCell ref="N17:P17"/>
    <mergeCell ref="B22:C22"/>
    <mergeCell ref="J22:L22"/>
    <mergeCell ref="N22:P22"/>
    <mergeCell ref="B23:C23"/>
    <mergeCell ref="J23:L23"/>
    <mergeCell ref="N23:P23"/>
    <mergeCell ref="B20:C20"/>
    <mergeCell ref="J20:L20"/>
    <mergeCell ref="N20:P20"/>
    <mergeCell ref="B21:C21"/>
    <mergeCell ref="J21:L21"/>
    <mergeCell ref="N21:P21"/>
    <mergeCell ref="J26:L26"/>
    <mergeCell ref="N26:P26"/>
    <mergeCell ref="B27:C27"/>
    <mergeCell ref="J27:L27"/>
    <mergeCell ref="N27:P27"/>
    <mergeCell ref="J24:L24"/>
    <mergeCell ref="N24:P24"/>
    <mergeCell ref="B25:C25"/>
    <mergeCell ref="J25:L25"/>
    <mergeCell ref="N25:P25"/>
    <mergeCell ref="B30:C30"/>
    <mergeCell ref="J30:L30"/>
    <mergeCell ref="N30:P30"/>
    <mergeCell ref="B31:C31"/>
    <mergeCell ref="J31:L31"/>
    <mergeCell ref="N31:P31"/>
    <mergeCell ref="B28:C28"/>
    <mergeCell ref="J28:L28"/>
    <mergeCell ref="N28:P28"/>
    <mergeCell ref="B29:C29"/>
    <mergeCell ref="J29:L29"/>
    <mergeCell ref="N29:P29"/>
    <mergeCell ref="N32:P32"/>
    <mergeCell ref="B33:C33"/>
    <mergeCell ref="J33:L33"/>
    <mergeCell ref="N33:P33"/>
    <mergeCell ref="B61:C61"/>
    <mergeCell ref="E61:H61"/>
    <mergeCell ref="J34:L34"/>
    <mergeCell ref="N34:P34"/>
    <mergeCell ref="B35:C35"/>
    <mergeCell ref="J32:L32"/>
    <mergeCell ref="B62:C62"/>
    <mergeCell ref="F62:G62"/>
    <mergeCell ref="B32:C32"/>
    <mergeCell ref="B34:C34"/>
    <mergeCell ref="A37:I37"/>
    <mergeCell ref="B38:H38"/>
    <mergeCell ref="C43:D43"/>
    <mergeCell ref="G43:H43"/>
    <mergeCell ref="B59:C59"/>
    <mergeCell ref="E59:H59"/>
    <mergeCell ref="C48:D48"/>
    <mergeCell ref="G48:H48"/>
    <mergeCell ref="C42:D42"/>
    <mergeCell ref="G42:H42"/>
    <mergeCell ref="C47:D47"/>
    <mergeCell ref="G47:H47"/>
  </mergeCells>
  <printOptions horizontalCentered="1"/>
  <pageMargins left="0.78740157480314965" right="0.19685039370078741" top="0.59055118110236227" bottom="0.19685039370078741" header="0" footer="0"/>
  <pageSetup scale="70" orientation="landscape" horizontalDpi="300" verticalDpi="300" r:id="rId1"/>
  <headerFooter>
    <oddFooter>&amp;CContable/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0"/>
  <sheetViews>
    <sheetView tabSelected="1" view="pageBreakPreview" zoomScale="90" zoomScaleNormal="100" zoomScaleSheetLayoutView="90" workbookViewId="0">
      <selection activeCell="G67" sqref="G67"/>
    </sheetView>
  </sheetViews>
  <sheetFormatPr baseColWidth="10" defaultRowHeight="12" x14ac:dyDescent="0.2"/>
  <cols>
    <col min="1" max="1" width="4.85546875" style="286" customWidth="1"/>
    <col min="2" max="2" width="19.7109375" style="286" customWidth="1"/>
    <col min="3" max="3" width="18.85546875" style="286" customWidth="1"/>
    <col min="4" max="4" width="25.7109375" style="286" customWidth="1"/>
    <col min="5" max="5" width="3.42578125" style="286" customWidth="1"/>
    <col min="6" max="6" width="25.7109375" style="286" customWidth="1"/>
    <col min="7" max="7" width="34.7109375" style="286" customWidth="1"/>
    <col min="8" max="8" width="25.7109375" style="286" customWidth="1"/>
    <col min="9" max="9" width="20.85546875" style="286" customWidth="1"/>
    <col min="10" max="10" width="3.7109375" style="286" customWidth="1"/>
    <col min="11" max="16384" width="11.42578125" style="247"/>
  </cols>
  <sheetData>
    <row r="2" spans="1:18" ht="20.100000000000001" customHeight="1" x14ac:dyDescent="0.3">
      <c r="A2" s="407" t="s">
        <v>206</v>
      </c>
      <c r="B2" s="407"/>
      <c r="C2" s="407"/>
      <c r="D2" s="407"/>
      <c r="E2" s="407"/>
      <c r="F2" s="407"/>
      <c r="G2" s="407"/>
      <c r="H2" s="407"/>
      <c r="I2" s="407"/>
      <c r="J2" s="407"/>
    </row>
    <row r="3" spans="1:18" ht="20.100000000000001" customHeight="1" x14ac:dyDescent="0.3">
      <c r="A3" s="407" t="s">
        <v>211</v>
      </c>
      <c r="B3" s="407"/>
      <c r="C3" s="407"/>
      <c r="D3" s="407"/>
      <c r="E3" s="407"/>
      <c r="F3" s="407"/>
      <c r="G3" s="407"/>
      <c r="H3" s="407"/>
      <c r="I3" s="407"/>
      <c r="J3" s="407"/>
    </row>
    <row r="4" spans="1:18" ht="20.100000000000001" customHeight="1" x14ac:dyDescent="0.3">
      <c r="A4" s="407" t="s">
        <v>152</v>
      </c>
      <c r="B4" s="407"/>
      <c r="C4" s="407"/>
      <c r="D4" s="407"/>
      <c r="E4" s="407"/>
      <c r="F4" s="407"/>
      <c r="G4" s="407"/>
      <c r="H4" s="407"/>
      <c r="I4" s="407"/>
      <c r="J4" s="407"/>
    </row>
    <row r="5" spans="1:18" ht="20.100000000000001" customHeight="1" x14ac:dyDescent="0.3">
      <c r="A5" s="407" t="s">
        <v>213</v>
      </c>
      <c r="B5" s="407"/>
      <c r="C5" s="407"/>
      <c r="D5" s="407"/>
      <c r="E5" s="407"/>
      <c r="F5" s="407"/>
      <c r="G5" s="407"/>
      <c r="H5" s="407"/>
      <c r="I5" s="407"/>
      <c r="J5" s="407"/>
    </row>
    <row r="6" spans="1:18" ht="6" customHeight="1" x14ac:dyDescent="0.2">
      <c r="A6" s="202"/>
      <c r="B6" s="415"/>
      <c r="C6" s="415"/>
      <c r="D6" s="416"/>
      <c r="E6" s="416"/>
      <c r="F6" s="416"/>
      <c r="G6" s="416"/>
      <c r="H6" s="416"/>
      <c r="I6" s="416"/>
      <c r="J6" s="203"/>
    </row>
    <row r="7" spans="1:18" ht="20.100000000000001" customHeight="1" x14ac:dyDescent="0.3">
      <c r="A7" s="407" t="s">
        <v>0</v>
      </c>
      <c r="B7" s="407"/>
      <c r="C7" s="407"/>
      <c r="D7" s="407"/>
      <c r="E7" s="407"/>
      <c r="F7" s="407"/>
      <c r="G7" s="407"/>
      <c r="H7" s="407"/>
      <c r="I7" s="407"/>
      <c r="J7" s="407"/>
    </row>
    <row r="8" spans="1:18" ht="5.0999999999999996" customHeight="1" x14ac:dyDescent="0.2">
      <c r="A8" s="287"/>
      <c r="B8" s="411"/>
      <c r="C8" s="411"/>
      <c r="D8" s="411"/>
      <c r="E8" s="411"/>
      <c r="F8" s="411"/>
      <c r="G8" s="411"/>
      <c r="H8" s="411"/>
      <c r="I8" s="411"/>
      <c r="J8" s="411"/>
    </row>
    <row r="9" spans="1:18" ht="3" customHeight="1" thickBot="1" x14ac:dyDescent="0.25">
      <c r="A9" s="287"/>
      <c r="B9" s="411"/>
      <c r="C9" s="411"/>
      <c r="D9" s="411"/>
      <c r="E9" s="411"/>
      <c r="F9" s="411"/>
      <c r="G9" s="411"/>
      <c r="H9" s="411"/>
      <c r="I9" s="411"/>
      <c r="J9" s="411"/>
    </row>
    <row r="10" spans="1:18" ht="30" customHeight="1" thickBot="1" x14ac:dyDescent="0.25">
      <c r="A10" s="412" t="s">
        <v>153</v>
      </c>
      <c r="B10" s="413"/>
      <c r="C10" s="413"/>
      <c r="D10" s="414"/>
      <c r="E10" s="412" t="s">
        <v>154</v>
      </c>
      <c r="F10" s="414"/>
      <c r="G10" s="246" t="s">
        <v>155</v>
      </c>
      <c r="H10" s="246" t="s">
        <v>156</v>
      </c>
      <c r="I10" s="412" t="s">
        <v>157</v>
      </c>
      <c r="J10" s="414"/>
    </row>
    <row r="11" spans="1:18" ht="15" x14ac:dyDescent="0.25">
      <c r="A11" s="248" t="s">
        <v>158</v>
      </c>
      <c r="B11" s="249"/>
      <c r="C11" s="249"/>
      <c r="D11" s="249"/>
      <c r="E11" s="250"/>
      <c r="F11" s="250"/>
      <c r="G11" s="250"/>
      <c r="H11" s="251">
        <f>+H27+H43</f>
        <v>0</v>
      </c>
      <c r="I11" s="251">
        <f>+I27+I43</f>
        <v>0</v>
      </c>
      <c r="J11" s="252"/>
      <c r="K11" s="417"/>
      <c r="L11" s="417"/>
      <c r="M11" s="417"/>
      <c r="N11" s="417"/>
      <c r="O11" s="417"/>
      <c r="P11" s="418"/>
      <c r="Q11" s="418"/>
      <c r="R11"/>
    </row>
    <row r="12" spans="1:18" ht="12" customHeight="1" x14ac:dyDescent="0.25">
      <c r="A12" s="253"/>
      <c r="B12" s="419" t="s">
        <v>159</v>
      </c>
      <c r="C12" s="419"/>
      <c r="D12" s="419"/>
      <c r="E12" s="254"/>
      <c r="F12" s="254"/>
      <c r="G12" s="254"/>
      <c r="H12" s="254"/>
      <c r="I12" s="254"/>
      <c r="J12" s="255"/>
      <c r="K12" s="420"/>
      <c r="L12" s="420"/>
      <c r="M12" s="420"/>
      <c r="N12" s="420"/>
      <c r="O12" s="420"/>
      <c r="P12" s="420"/>
      <c r="Q12" s="420"/>
      <c r="R12"/>
    </row>
    <row r="13" spans="1:18" ht="12" customHeight="1" x14ac:dyDescent="0.25">
      <c r="A13" s="253"/>
      <c r="B13" s="421" t="s">
        <v>160</v>
      </c>
      <c r="C13" s="421"/>
      <c r="D13" s="421"/>
      <c r="E13" s="254"/>
      <c r="F13" s="257"/>
      <c r="G13" s="257"/>
      <c r="H13" s="258"/>
      <c r="I13" s="258"/>
      <c r="J13" s="255"/>
      <c r="K13" s="420"/>
      <c r="L13" s="420"/>
      <c r="M13" s="420"/>
      <c r="N13" s="420"/>
      <c r="O13" s="420"/>
      <c r="P13" s="420"/>
      <c r="Q13" s="420"/>
      <c r="R13"/>
    </row>
    <row r="14" spans="1:18" ht="12.75" x14ac:dyDescent="0.2">
      <c r="A14" s="259"/>
      <c r="B14" s="260"/>
      <c r="C14" s="423" t="s">
        <v>161</v>
      </c>
      <c r="D14" s="423"/>
      <c r="E14" s="206"/>
      <c r="F14" s="212" t="s">
        <v>162</v>
      </c>
      <c r="G14" s="212"/>
      <c r="H14" s="245">
        <v>0</v>
      </c>
      <c r="I14" s="245">
        <v>0</v>
      </c>
      <c r="J14" s="255"/>
      <c r="K14" s="422"/>
      <c r="L14" s="422"/>
      <c r="M14" s="422"/>
      <c r="N14" s="422"/>
      <c r="O14" s="422"/>
      <c r="P14" s="420"/>
      <c r="Q14" s="420"/>
    </row>
    <row r="15" spans="1:18" ht="12.75" x14ac:dyDescent="0.2">
      <c r="A15" s="259"/>
      <c r="B15" s="296"/>
      <c r="C15" s="315" t="s">
        <v>172</v>
      </c>
      <c r="D15" s="315"/>
      <c r="E15" s="214"/>
      <c r="F15" s="212" t="s">
        <v>162</v>
      </c>
      <c r="G15" s="212"/>
      <c r="H15" s="245">
        <v>0</v>
      </c>
      <c r="I15" s="245">
        <v>0</v>
      </c>
      <c r="J15" s="255"/>
    </row>
    <row r="16" spans="1:18" ht="12.75" x14ac:dyDescent="0.2">
      <c r="A16" s="259"/>
      <c r="B16" s="314"/>
      <c r="C16" s="423" t="s">
        <v>163</v>
      </c>
      <c r="D16" s="423"/>
      <c r="E16" s="206"/>
      <c r="F16" s="212" t="s">
        <v>162</v>
      </c>
      <c r="G16" s="212"/>
      <c r="H16" s="245">
        <v>0</v>
      </c>
      <c r="I16" s="245"/>
      <c r="J16" s="255"/>
    </row>
    <row r="17" spans="1:18" ht="12.75" x14ac:dyDescent="0.2">
      <c r="A17" s="259"/>
      <c r="B17" s="314"/>
      <c r="C17" s="423" t="s">
        <v>164</v>
      </c>
      <c r="D17" s="423"/>
      <c r="E17" s="206"/>
      <c r="F17" s="212" t="s">
        <v>162</v>
      </c>
      <c r="G17" s="212" t="s">
        <v>107</v>
      </c>
      <c r="H17" s="245" t="s">
        <v>196</v>
      </c>
      <c r="I17" s="245"/>
      <c r="J17" s="255"/>
    </row>
    <row r="18" spans="1:18" ht="12.75" x14ac:dyDescent="0.2">
      <c r="A18" s="259"/>
      <c r="B18" s="260"/>
      <c r="C18" s="242"/>
      <c r="D18" s="242"/>
      <c r="E18" s="254"/>
      <c r="F18" s="244"/>
      <c r="G18" s="244"/>
      <c r="H18" s="245"/>
      <c r="I18" s="245"/>
      <c r="J18" s="255"/>
      <c r="K18" s="289"/>
      <c r="L18" s="289"/>
      <c r="M18" s="289"/>
      <c r="N18" s="289"/>
      <c r="O18" s="289"/>
      <c r="P18" s="256"/>
      <c r="Q18" s="256"/>
    </row>
    <row r="19" spans="1:18" ht="12.75" x14ac:dyDescent="0.2">
      <c r="A19" s="259"/>
      <c r="B19" s="260"/>
      <c r="C19" s="242"/>
      <c r="D19" s="242"/>
      <c r="E19" s="254"/>
      <c r="F19" s="244"/>
      <c r="G19" s="244"/>
      <c r="H19" s="245"/>
      <c r="I19" s="245"/>
      <c r="J19" s="255"/>
      <c r="K19" s="289"/>
      <c r="L19" s="289"/>
      <c r="M19" s="289"/>
      <c r="N19" s="289"/>
      <c r="O19" s="289"/>
      <c r="P19" s="256"/>
      <c r="Q19" s="256"/>
    </row>
    <row r="20" spans="1:18" ht="4.1500000000000004" customHeight="1" x14ac:dyDescent="0.2">
      <c r="A20" s="259"/>
      <c r="B20" s="260"/>
      <c r="C20" s="260"/>
      <c r="D20" s="243"/>
      <c r="E20" s="254"/>
      <c r="F20" s="261"/>
      <c r="G20" s="261"/>
      <c r="H20" s="262" t="s">
        <v>165</v>
      </c>
      <c r="I20" s="262" t="s">
        <v>165</v>
      </c>
      <c r="J20" s="255"/>
      <c r="K20" s="420"/>
      <c r="L20" s="420"/>
      <c r="M20" s="420"/>
      <c r="N20" s="424"/>
      <c r="O20" s="424"/>
      <c r="P20" s="420"/>
      <c r="Q20" s="420"/>
    </row>
    <row r="21" spans="1:18" ht="12" customHeight="1" x14ac:dyDescent="0.2">
      <c r="A21" s="253"/>
      <c r="B21" s="421" t="s">
        <v>166</v>
      </c>
      <c r="C21" s="421"/>
      <c r="D21" s="421"/>
      <c r="E21" s="254"/>
      <c r="F21" s="257"/>
      <c r="G21" s="257"/>
      <c r="H21" s="258"/>
      <c r="I21" s="258"/>
      <c r="J21" s="263"/>
      <c r="K21" s="425"/>
      <c r="L21" s="425"/>
      <c r="M21" s="425"/>
      <c r="N21" s="425"/>
      <c r="O21" s="425"/>
      <c r="P21" s="420"/>
      <c r="Q21" s="420"/>
    </row>
    <row r="22" spans="1:18" ht="12.75" x14ac:dyDescent="0.2">
      <c r="A22" s="259"/>
      <c r="B22" s="260"/>
      <c r="C22" s="408" t="s">
        <v>167</v>
      </c>
      <c r="D22" s="408"/>
      <c r="E22" s="254"/>
      <c r="F22" s="244"/>
      <c r="G22" s="244"/>
      <c r="H22" s="265">
        <v>0</v>
      </c>
      <c r="I22" s="265">
        <v>0</v>
      </c>
      <c r="J22" s="255"/>
      <c r="K22" s="425"/>
      <c r="L22" s="425"/>
      <c r="M22" s="425"/>
      <c r="N22" s="425"/>
      <c r="O22" s="425"/>
      <c r="P22" s="420"/>
      <c r="Q22" s="420"/>
    </row>
    <row r="23" spans="1:18" ht="12.75" x14ac:dyDescent="0.2">
      <c r="A23" s="259"/>
      <c r="B23" s="260"/>
      <c r="C23" s="408" t="s">
        <v>168</v>
      </c>
      <c r="D23" s="408"/>
      <c r="E23" s="254"/>
      <c r="F23" s="244"/>
      <c r="G23" s="244"/>
      <c r="H23" s="265">
        <v>0</v>
      </c>
      <c r="I23" s="265">
        <v>0</v>
      </c>
      <c r="J23" s="255"/>
      <c r="K23" s="425"/>
      <c r="L23" s="425"/>
      <c r="M23" s="425"/>
      <c r="N23" s="425"/>
      <c r="O23" s="425"/>
      <c r="P23" s="420"/>
      <c r="Q23" s="420"/>
    </row>
    <row r="24" spans="1:18" ht="12.75" x14ac:dyDescent="0.2">
      <c r="A24" s="259"/>
      <c r="B24" s="260"/>
      <c r="C24" s="408" t="s">
        <v>163</v>
      </c>
      <c r="D24" s="408"/>
      <c r="E24" s="254"/>
      <c r="F24" s="244"/>
      <c r="G24" s="244"/>
      <c r="H24" s="245">
        <v>0</v>
      </c>
      <c r="I24" s="245">
        <v>0</v>
      </c>
      <c r="J24" s="255"/>
      <c r="K24" s="425"/>
      <c r="L24" s="425"/>
      <c r="M24" s="425"/>
      <c r="N24" s="425"/>
      <c r="O24" s="425"/>
      <c r="P24" s="420"/>
      <c r="Q24" s="420"/>
    </row>
    <row r="25" spans="1:18" ht="12.75" x14ac:dyDescent="0.2">
      <c r="A25" s="259"/>
      <c r="B25" s="264"/>
      <c r="C25" s="408" t="s">
        <v>164</v>
      </c>
      <c r="D25" s="408"/>
      <c r="E25" s="254"/>
      <c r="F25" s="244"/>
      <c r="G25" s="244"/>
      <c r="H25" s="265">
        <v>0</v>
      </c>
      <c r="I25" s="265">
        <v>0</v>
      </c>
      <c r="J25" s="255"/>
      <c r="K25" s="427"/>
      <c r="L25" s="427"/>
      <c r="M25" s="427"/>
      <c r="N25" s="427"/>
      <c r="O25" s="427"/>
      <c r="P25" s="420"/>
      <c r="Q25" s="420"/>
    </row>
    <row r="26" spans="1:18" ht="3" customHeight="1" x14ac:dyDescent="0.2">
      <c r="A26" s="259"/>
      <c r="B26" s="260"/>
      <c r="C26" s="260"/>
      <c r="D26" s="243"/>
      <c r="E26" s="254"/>
      <c r="F26" s="266"/>
      <c r="G26" s="266"/>
      <c r="H26" s="267"/>
      <c r="I26" s="267"/>
      <c r="J26" s="255"/>
      <c r="K26" s="420"/>
      <c r="L26" s="420"/>
      <c r="M26" s="420"/>
      <c r="N26" s="420"/>
      <c r="O26" s="420"/>
      <c r="P26" s="420"/>
      <c r="Q26" s="420"/>
    </row>
    <row r="27" spans="1:18" ht="15" customHeight="1" x14ac:dyDescent="0.2">
      <c r="A27" s="268"/>
      <c r="B27" s="426" t="s">
        <v>169</v>
      </c>
      <c r="C27" s="426"/>
      <c r="D27" s="426"/>
      <c r="E27" s="269"/>
      <c r="F27" s="270"/>
      <c r="G27" s="270"/>
      <c r="H27" s="271">
        <v>0</v>
      </c>
      <c r="I27" s="271">
        <v>0</v>
      </c>
      <c r="J27" s="272"/>
      <c r="K27" s="420"/>
      <c r="L27" s="420"/>
      <c r="M27" s="420"/>
      <c r="N27" s="420"/>
      <c r="O27" s="420"/>
      <c r="P27" s="420"/>
      <c r="Q27" s="420"/>
    </row>
    <row r="28" spans="1:18" ht="3.6" customHeight="1" x14ac:dyDescent="0.2">
      <c r="A28" s="253"/>
      <c r="B28" s="260"/>
      <c r="C28" s="260"/>
      <c r="D28" s="273"/>
      <c r="E28" s="254"/>
      <c r="F28" s="266"/>
      <c r="G28" s="266"/>
      <c r="H28" s="267"/>
      <c r="I28" s="267"/>
      <c r="J28" s="263"/>
      <c r="K28" s="422"/>
      <c r="L28" s="422"/>
      <c r="M28" s="422"/>
      <c r="N28" s="422"/>
      <c r="O28" s="422"/>
      <c r="P28" s="420"/>
      <c r="Q28" s="420"/>
    </row>
    <row r="29" spans="1:18" ht="12.75" x14ac:dyDescent="0.2">
      <c r="A29" s="253"/>
      <c r="B29" s="419" t="s">
        <v>170</v>
      </c>
      <c r="C29" s="419"/>
      <c r="D29" s="419"/>
      <c r="E29" s="254"/>
      <c r="F29" s="266"/>
      <c r="G29" s="266"/>
      <c r="H29" s="267"/>
      <c r="I29" s="267"/>
      <c r="J29" s="263"/>
      <c r="K29" s="422"/>
      <c r="L29" s="422"/>
      <c r="M29" s="422"/>
      <c r="N29" s="422"/>
      <c r="O29" s="422"/>
      <c r="P29" s="420"/>
      <c r="Q29" s="420"/>
    </row>
    <row r="30" spans="1:18" ht="12" customHeight="1" x14ac:dyDescent="0.2">
      <c r="A30" s="253"/>
      <c r="B30" s="421" t="s">
        <v>160</v>
      </c>
      <c r="C30" s="421"/>
      <c r="D30" s="421"/>
      <c r="E30" s="254"/>
      <c r="F30" s="257"/>
      <c r="G30" s="257"/>
      <c r="H30" s="258"/>
      <c r="I30" s="258"/>
      <c r="J30" s="263"/>
      <c r="K30" s="422"/>
      <c r="L30" s="422"/>
      <c r="M30" s="422"/>
      <c r="N30" s="422"/>
      <c r="O30" s="422"/>
      <c r="P30" s="420"/>
      <c r="Q30" s="420"/>
    </row>
    <row r="31" spans="1:18" ht="15" x14ac:dyDescent="0.25">
      <c r="A31" s="259"/>
      <c r="B31" s="260"/>
      <c r="C31" s="408" t="s">
        <v>161</v>
      </c>
      <c r="D31" s="408"/>
      <c r="E31" s="254"/>
      <c r="F31" s="244" t="s">
        <v>162</v>
      </c>
      <c r="G31" s="244"/>
      <c r="H31" s="245">
        <v>0</v>
      </c>
      <c r="I31" s="245">
        <v>0</v>
      </c>
      <c r="J31" s="255"/>
      <c r="K31" s="422"/>
      <c r="L31" s="422"/>
      <c r="M31" s="422"/>
      <c r="N31" s="422"/>
      <c r="O31" s="422"/>
      <c r="P31" s="420"/>
      <c r="Q31" s="420"/>
      <c r="R31"/>
    </row>
    <row r="32" spans="1:18" ht="12.6" customHeight="1" x14ac:dyDescent="0.25">
      <c r="A32" s="259"/>
      <c r="B32" s="264"/>
      <c r="C32" s="408" t="s">
        <v>163</v>
      </c>
      <c r="D32" s="408"/>
      <c r="E32" s="254"/>
      <c r="F32" s="244"/>
      <c r="G32" s="244"/>
      <c r="H32" s="265" t="s">
        <v>196</v>
      </c>
      <c r="I32" s="265">
        <v>0</v>
      </c>
      <c r="J32" s="255"/>
      <c r="K32" s="425"/>
      <c r="L32" s="425"/>
      <c r="M32" s="425"/>
      <c r="N32" s="425"/>
      <c r="O32" s="425"/>
      <c r="P32" s="420"/>
      <c r="Q32" s="420"/>
      <c r="R32"/>
    </row>
    <row r="33" spans="1:18" ht="12.6" customHeight="1" x14ac:dyDescent="0.25">
      <c r="A33" s="259"/>
      <c r="B33" s="264"/>
      <c r="C33" s="408" t="s">
        <v>164</v>
      </c>
      <c r="D33" s="408"/>
      <c r="E33" s="254"/>
      <c r="F33" s="244" t="s">
        <v>107</v>
      </c>
      <c r="G33" s="244" t="s">
        <v>107</v>
      </c>
      <c r="H33" s="265" t="s">
        <v>196</v>
      </c>
      <c r="I33" s="265">
        <v>0</v>
      </c>
      <c r="J33" s="255"/>
      <c r="K33" s="425"/>
      <c r="L33" s="425"/>
      <c r="M33" s="425"/>
      <c r="N33" s="425"/>
      <c r="O33" s="425"/>
      <c r="P33" s="420"/>
      <c r="Q33" s="420"/>
      <c r="R33"/>
    </row>
    <row r="34" spans="1:18" ht="15" x14ac:dyDescent="0.25">
      <c r="A34" s="259"/>
      <c r="B34" s="264"/>
      <c r="C34" s="242"/>
      <c r="D34" s="242"/>
      <c r="E34" s="254"/>
      <c r="F34" s="244"/>
      <c r="G34" s="244"/>
      <c r="H34" s="245"/>
      <c r="I34" s="245"/>
      <c r="J34" s="255"/>
      <c r="K34" s="289"/>
      <c r="L34" s="289"/>
      <c r="M34" s="289"/>
      <c r="N34" s="289"/>
      <c r="O34" s="289"/>
      <c r="P34" s="256"/>
      <c r="Q34" s="256"/>
      <c r="R34"/>
    </row>
    <row r="35" spans="1:18" ht="12.6" customHeight="1" x14ac:dyDescent="0.25">
      <c r="A35" s="259"/>
      <c r="B35" s="264"/>
      <c r="C35" s="242"/>
      <c r="D35" s="242"/>
      <c r="E35" s="254"/>
      <c r="F35" s="244"/>
      <c r="G35" s="244"/>
      <c r="H35" s="245"/>
      <c r="I35" s="245"/>
      <c r="J35" s="255"/>
      <c r="K35" s="289"/>
      <c r="L35" s="289"/>
      <c r="M35" s="289"/>
      <c r="N35" s="289"/>
      <c r="O35" s="289"/>
      <c r="P35" s="256"/>
      <c r="Q35" s="256"/>
      <c r="R35"/>
    </row>
    <row r="36" spans="1:18" ht="3" customHeight="1" x14ac:dyDescent="0.25">
      <c r="A36" s="259"/>
      <c r="B36" s="260"/>
      <c r="C36" s="260"/>
      <c r="D36" s="243"/>
      <c r="E36" s="254"/>
      <c r="F36" s="266"/>
      <c r="G36" s="266"/>
      <c r="H36" s="267" t="s">
        <v>165</v>
      </c>
      <c r="I36" s="267" t="s">
        <v>165</v>
      </c>
      <c r="J36" s="255"/>
      <c r="K36" s="425"/>
      <c r="L36" s="425"/>
      <c r="M36" s="425"/>
      <c r="N36" s="425"/>
      <c r="O36" s="425"/>
      <c r="P36" s="420"/>
      <c r="Q36" s="420"/>
      <c r="R36"/>
    </row>
    <row r="37" spans="1:18" ht="15" x14ac:dyDescent="0.25">
      <c r="A37" s="253"/>
      <c r="B37" s="421" t="s">
        <v>166</v>
      </c>
      <c r="C37" s="421"/>
      <c r="D37" s="421"/>
      <c r="E37" s="254"/>
      <c r="F37" s="257"/>
      <c r="G37" s="257"/>
      <c r="H37" s="313">
        <v>0</v>
      </c>
      <c r="I37" s="313">
        <v>0</v>
      </c>
      <c r="J37" s="263"/>
      <c r="K37" s="425"/>
      <c r="L37" s="425"/>
      <c r="M37" s="425"/>
      <c r="N37" s="425"/>
      <c r="O37" s="425"/>
      <c r="P37" s="420"/>
      <c r="Q37" s="420"/>
      <c r="R37"/>
    </row>
    <row r="38" spans="1:18" ht="13.15" customHeight="1" x14ac:dyDescent="0.25">
      <c r="A38" s="259"/>
      <c r="B38" s="260"/>
      <c r="C38" s="408" t="s">
        <v>167</v>
      </c>
      <c r="D38" s="408"/>
      <c r="E38" s="254"/>
      <c r="F38" s="244"/>
      <c r="G38" s="244"/>
      <c r="H38" s="265">
        <v>0</v>
      </c>
      <c r="I38" s="265">
        <v>0</v>
      </c>
      <c r="J38" s="255"/>
      <c r="K38" s="427"/>
      <c r="L38" s="427"/>
      <c r="M38" s="427"/>
      <c r="N38" s="427"/>
      <c r="O38" s="427"/>
      <c r="P38" s="420"/>
      <c r="Q38" s="420"/>
      <c r="R38"/>
    </row>
    <row r="39" spans="1:18" ht="13.15" customHeight="1" x14ac:dyDescent="0.2">
      <c r="A39" s="259"/>
      <c r="B39" s="260"/>
      <c r="C39" s="408" t="s">
        <v>168</v>
      </c>
      <c r="D39" s="408"/>
      <c r="E39" s="254"/>
      <c r="F39" s="244"/>
      <c r="G39" s="244"/>
      <c r="H39" s="265">
        <v>0</v>
      </c>
      <c r="I39" s="265">
        <v>0</v>
      </c>
      <c r="J39" s="255"/>
      <c r="K39" s="420"/>
      <c r="L39" s="420"/>
      <c r="M39" s="420"/>
      <c r="N39" s="420"/>
      <c r="O39" s="420"/>
      <c r="P39" s="420"/>
      <c r="Q39" s="420"/>
      <c r="R39" s="420"/>
    </row>
    <row r="40" spans="1:18" ht="13.15" customHeight="1" x14ac:dyDescent="0.2">
      <c r="A40" s="259"/>
      <c r="B40" s="260"/>
      <c r="C40" s="408" t="s">
        <v>163</v>
      </c>
      <c r="D40" s="408"/>
      <c r="E40" s="254"/>
      <c r="F40" s="244"/>
      <c r="G40" s="244"/>
      <c r="H40" s="265">
        <v>0</v>
      </c>
      <c r="I40" s="265">
        <v>0</v>
      </c>
      <c r="J40" s="255"/>
      <c r="K40" s="422"/>
      <c r="L40" s="422"/>
      <c r="M40" s="422"/>
      <c r="N40" s="422"/>
      <c r="O40" s="422"/>
      <c r="P40" s="422"/>
      <c r="Q40" s="420"/>
      <c r="R40" s="420"/>
    </row>
    <row r="41" spans="1:18" ht="13.15" customHeight="1" x14ac:dyDescent="0.2">
      <c r="A41" s="259"/>
      <c r="B41" s="254"/>
      <c r="C41" s="408" t="s">
        <v>164</v>
      </c>
      <c r="D41" s="408"/>
      <c r="E41" s="254"/>
      <c r="F41" s="244"/>
      <c r="G41" s="244"/>
      <c r="H41" s="245">
        <v>0</v>
      </c>
      <c r="I41" s="245">
        <v>0</v>
      </c>
      <c r="J41" s="255"/>
      <c r="K41" s="422"/>
      <c r="L41" s="422"/>
      <c r="M41" s="422"/>
      <c r="N41" s="422"/>
      <c r="O41" s="422"/>
      <c r="P41" s="422"/>
      <c r="Q41" s="420"/>
      <c r="R41" s="420"/>
    </row>
    <row r="42" spans="1:18" ht="3.6" customHeight="1" x14ac:dyDescent="0.2">
      <c r="A42" s="259"/>
      <c r="B42" s="254"/>
      <c r="C42" s="254"/>
      <c r="D42" s="243"/>
      <c r="E42" s="254"/>
      <c r="F42" s="266"/>
      <c r="G42" s="266"/>
      <c r="H42" s="267"/>
      <c r="I42" s="267"/>
      <c r="J42" s="255"/>
      <c r="K42" s="420"/>
      <c r="L42" s="420"/>
      <c r="M42" s="420"/>
      <c r="N42" s="420"/>
      <c r="O42" s="420"/>
      <c r="P42" s="420"/>
      <c r="Q42" s="420"/>
      <c r="R42" s="420"/>
    </row>
    <row r="43" spans="1:18" ht="12.75" x14ac:dyDescent="0.2">
      <c r="A43" s="268"/>
      <c r="B43" s="426" t="s">
        <v>171</v>
      </c>
      <c r="C43" s="426"/>
      <c r="D43" s="426"/>
      <c r="E43" s="269"/>
      <c r="F43" s="274"/>
      <c r="G43" s="274"/>
      <c r="H43" s="271">
        <f>SUM(H31:H42)</f>
        <v>0</v>
      </c>
      <c r="I43" s="271">
        <f>SUM(I31:I42)</f>
        <v>0</v>
      </c>
      <c r="J43" s="272"/>
      <c r="K43" s="422"/>
      <c r="L43" s="422"/>
      <c r="M43" s="422"/>
      <c r="N43" s="422"/>
      <c r="O43" s="422"/>
      <c r="P43" s="422"/>
      <c r="Q43" s="420"/>
      <c r="R43" s="420"/>
    </row>
    <row r="44" spans="1:18" ht="15" customHeight="1" thickBot="1" x14ac:dyDescent="0.25">
      <c r="A44" s="259"/>
      <c r="B44" s="260"/>
      <c r="C44" s="260"/>
      <c r="D44" s="243"/>
      <c r="E44" s="254"/>
      <c r="F44" s="266"/>
      <c r="G44" s="266"/>
      <c r="H44" s="267"/>
      <c r="I44" s="267"/>
      <c r="J44" s="255"/>
      <c r="K44" s="420"/>
      <c r="L44" s="420"/>
      <c r="M44" s="420"/>
      <c r="N44" s="420"/>
      <c r="O44" s="420"/>
      <c r="P44" s="420"/>
      <c r="Q44" s="420"/>
      <c r="R44" s="420"/>
    </row>
    <row r="45" spans="1:18" ht="12.75" x14ac:dyDescent="0.2">
      <c r="A45" s="275" t="s">
        <v>179</v>
      </c>
      <c r="B45" s="276"/>
      <c r="C45" s="276"/>
      <c r="D45" s="276"/>
      <c r="E45" s="276"/>
      <c r="F45" s="277"/>
      <c r="G45" s="277"/>
      <c r="H45" s="278">
        <f>+H46</f>
        <v>11045238</v>
      </c>
      <c r="I45" s="278">
        <f>+I46</f>
        <v>4818097</v>
      </c>
      <c r="J45" s="279"/>
      <c r="K45" s="427"/>
      <c r="L45" s="427"/>
      <c r="M45" s="427"/>
      <c r="N45" s="427"/>
      <c r="O45" s="427"/>
      <c r="P45" s="427"/>
      <c r="Q45" s="420"/>
      <c r="R45" s="420"/>
    </row>
    <row r="46" spans="1:18" ht="12.75" x14ac:dyDescent="0.2">
      <c r="A46" s="259"/>
      <c r="B46" s="273"/>
      <c r="C46" s="242" t="s">
        <v>172</v>
      </c>
      <c r="D46" s="242"/>
      <c r="E46" s="247"/>
      <c r="F46" s="244" t="s">
        <v>162</v>
      </c>
      <c r="G46" s="244" t="s">
        <v>173</v>
      </c>
      <c r="H46" s="245">
        <v>11045238</v>
      </c>
      <c r="I46" s="245">
        <v>4818097</v>
      </c>
      <c r="J46" s="255"/>
    </row>
    <row r="47" spans="1:18" ht="12.75" x14ac:dyDescent="0.2">
      <c r="A47" s="259"/>
      <c r="B47" s="273"/>
      <c r="C47" s="242"/>
      <c r="D47" s="242"/>
      <c r="E47" s="243"/>
      <c r="F47" s="244"/>
      <c r="G47" s="244"/>
      <c r="H47" s="245"/>
      <c r="I47" s="245"/>
      <c r="J47" s="255"/>
    </row>
    <row r="48" spans="1:18" ht="15" thickBot="1" x14ac:dyDescent="0.25">
      <c r="A48" s="409" t="s">
        <v>174</v>
      </c>
      <c r="B48" s="410"/>
      <c r="C48" s="410"/>
      <c r="D48" s="280"/>
      <c r="E48" s="281"/>
      <c r="F48" s="282"/>
      <c r="G48" s="282"/>
      <c r="H48" s="283">
        <f>+H11+H45</f>
        <v>11045238</v>
      </c>
      <c r="I48" s="283">
        <f>+I11+I45</f>
        <v>4818097</v>
      </c>
      <c r="J48" s="284"/>
    </row>
    <row r="49" spans="1:10" s="285" customFormat="1" ht="14.25" customHeight="1" x14ac:dyDescent="0.2">
      <c r="A49" s="247"/>
      <c r="B49" s="408" t="s">
        <v>151</v>
      </c>
      <c r="C49" s="408"/>
      <c r="D49" s="408"/>
      <c r="E49" s="408"/>
      <c r="F49" s="408"/>
      <c r="G49" s="408"/>
      <c r="H49" s="408"/>
      <c r="I49" s="408"/>
      <c r="J49" s="408"/>
    </row>
    <row r="50" spans="1:10" s="222" customFormat="1" ht="14.1" customHeight="1" x14ac:dyDescent="0.2">
      <c r="A50" s="201"/>
      <c r="B50" s="214"/>
      <c r="C50" s="338"/>
      <c r="D50" s="338"/>
      <c r="E50" s="223"/>
      <c r="F50" s="201"/>
      <c r="G50" s="340"/>
      <c r="H50" s="340"/>
      <c r="I50" s="223"/>
      <c r="J50" s="223"/>
    </row>
    <row r="51" spans="1:10" s="222" customFormat="1" x14ac:dyDescent="0.2"/>
    <row r="52" spans="1:10" s="222" customFormat="1" ht="14.1" customHeight="1" x14ac:dyDescent="0.2"/>
    <row r="53" spans="1:10" s="222" customFormat="1" x14ac:dyDescent="0.2"/>
    <row r="54" spans="1:10" s="222" customFormat="1" x14ac:dyDescent="0.2"/>
    <row r="55" spans="1:10" s="222" customFormat="1" x14ac:dyDescent="0.2"/>
    <row r="56" spans="1:10" s="222" customFormat="1" x14ac:dyDescent="0.2"/>
    <row r="57" spans="1:10" s="222" customFormat="1" x14ac:dyDescent="0.2"/>
    <row r="58" spans="1:10" s="222" customFormat="1" x14ac:dyDescent="0.2"/>
    <row r="59" spans="1:10" s="222" customFormat="1" x14ac:dyDescent="0.2"/>
    <row r="60" spans="1:10" s="201" customFormat="1" x14ac:dyDescent="0.2"/>
  </sheetData>
  <sheetProtection selectLockedCells="1"/>
  <mergeCells count="122">
    <mergeCell ref="Q42:R42"/>
    <mergeCell ref="B43:D43"/>
    <mergeCell ref="K43:N43"/>
    <mergeCell ref="O43:P43"/>
    <mergeCell ref="Q43:R43"/>
    <mergeCell ref="K42:N42"/>
    <mergeCell ref="O42:P42"/>
    <mergeCell ref="Q44:R44"/>
    <mergeCell ref="K45:N45"/>
    <mergeCell ref="O45:P45"/>
    <mergeCell ref="Q45:R45"/>
    <mergeCell ref="K44:N44"/>
    <mergeCell ref="O44:P44"/>
    <mergeCell ref="K39:N39"/>
    <mergeCell ref="O39:P39"/>
    <mergeCell ref="Q39:R39"/>
    <mergeCell ref="C38:D38"/>
    <mergeCell ref="K38:M38"/>
    <mergeCell ref="O40:P40"/>
    <mergeCell ref="Q40:R40"/>
    <mergeCell ref="C41:D41"/>
    <mergeCell ref="K41:N41"/>
    <mergeCell ref="O41:P41"/>
    <mergeCell ref="Q41:R41"/>
    <mergeCell ref="C40:D40"/>
    <mergeCell ref="K40:N40"/>
    <mergeCell ref="P36:Q36"/>
    <mergeCell ref="B37:D37"/>
    <mergeCell ref="K37:M37"/>
    <mergeCell ref="N37:O37"/>
    <mergeCell ref="P37:Q37"/>
    <mergeCell ref="K36:M36"/>
    <mergeCell ref="N36:O36"/>
    <mergeCell ref="N38:O38"/>
    <mergeCell ref="P38:Q38"/>
    <mergeCell ref="K31:M31"/>
    <mergeCell ref="N31:O31"/>
    <mergeCell ref="P31:Q31"/>
    <mergeCell ref="C32:D32"/>
    <mergeCell ref="K32:M32"/>
    <mergeCell ref="N32:O32"/>
    <mergeCell ref="P32:Q32"/>
    <mergeCell ref="C33:D33"/>
    <mergeCell ref="K33:M33"/>
    <mergeCell ref="N33:O33"/>
    <mergeCell ref="P33:Q33"/>
    <mergeCell ref="K28:M28"/>
    <mergeCell ref="N28:O28"/>
    <mergeCell ref="P28:Q28"/>
    <mergeCell ref="N29:O29"/>
    <mergeCell ref="P29:Q29"/>
    <mergeCell ref="B30:D30"/>
    <mergeCell ref="K30:M30"/>
    <mergeCell ref="N30:O30"/>
    <mergeCell ref="P30:Q30"/>
    <mergeCell ref="B29:D29"/>
    <mergeCell ref="K29:M29"/>
    <mergeCell ref="K24:M24"/>
    <mergeCell ref="N24:O24"/>
    <mergeCell ref="P24:Q24"/>
    <mergeCell ref="C23:D23"/>
    <mergeCell ref="K23:M23"/>
    <mergeCell ref="B27:D27"/>
    <mergeCell ref="K27:M27"/>
    <mergeCell ref="N25:O25"/>
    <mergeCell ref="P25:Q25"/>
    <mergeCell ref="K26:M26"/>
    <mergeCell ref="N26:O26"/>
    <mergeCell ref="P26:Q26"/>
    <mergeCell ref="C25:D25"/>
    <mergeCell ref="K25:M25"/>
    <mergeCell ref="N27:O27"/>
    <mergeCell ref="P27:Q27"/>
    <mergeCell ref="N21:O21"/>
    <mergeCell ref="P21:Q21"/>
    <mergeCell ref="C22:D22"/>
    <mergeCell ref="K22:M22"/>
    <mergeCell ref="N22:O22"/>
    <mergeCell ref="P22:Q22"/>
    <mergeCell ref="B21:D21"/>
    <mergeCell ref="K21:M21"/>
    <mergeCell ref="N23:O23"/>
    <mergeCell ref="P23:Q23"/>
    <mergeCell ref="N14:O14"/>
    <mergeCell ref="P14:Q14"/>
    <mergeCell ref="C14:D14"/>
    <mergeCell ref="K14:M14"/>
    <mergeCell ref="C16:D16"/>
    <mergeCell ref="C17:D17"/>
    <mergeCell ref="K20:M20"/>
    <mergeCell ref="N20:O20"/>
    <mergeCell ref="P20:Q20"/>
    <mergeCell ref="K11:M11"/>
    <mergeCell ref="N11:O11"/>
    <mergeCell ref="P11:Q11"/>
    <mergeCell ref="B12:D12"/>
    <mergeCell ref="K12:M12"/>
    <mergeCell ref="N12:O12"/>
    <mergeCell ref="P12:Q12"/>
    <mergeCell ref="B13:D13"/>
    <mergeCell ref="K13:M13"/>
    <mergeCell ref="N13:O13"/>
    <mergeCell ref="P13:Q13"/>
    <mergeCell ref="A2:J2"/>
    <mergeCell ref="C24:D24"/>
    <mergeCell ref="C31:D31"/>
    <mergeCell ref="C39:D39"/>
    <mergeCell ref="A48:C48"/>
    <mergeCell ref="B49:J49"/>
    <mergeCell ref="C50:D50"/>
    <mergeCell ref="G50:H50"/>
    <mergeCell ref="A7:J7"/>
    <mergeCell ref="B8:J8"/>
    <mergeCell ref="B9:J9"/>
    <mergeCell ref="A10:D10"/>
    <mergeCell ref="E10:F10"/>
    <mergeCell ref="I10:J10"/>
    <mergeCell ref="A3:J3"/>
    <mergeCell ref="A4:J4"/>
    <mergeCell ref="A5:J5"/>
    <mergeCell ref="B6:C6"/>
    <mergeCell ref="D6:I6"/>
  </mergeCells>
  <printOptions horizontalCentered="1"/>
  <pageMargins left="0.78740157480314965" right="0.19685039370078741" top="0.59055118110236227" bottom="0.19685039370078741" header="0" footer="0"/>
  <pageSetup scale="71" orientation="landscape" horizontalDpi="300" verticalDpi="300" r:id="rId1"/>
  <headerFooter>
    <oddFooter>&amp;CContable/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2"/>
  <sheetViews>
    <sheetView view="pageBreakPreview" zoomScale="90" zoomScaleNormal="100" zoomScaleSheetLayoutView="90" workbookViewId="0">
      <selection activeCell="G66" sqref="G66:H66"/>
    </sheetView>
  </sheetViews>
  <sheetFormatPr baseColWidth="10" defaultColWidth="11.42578125" defaultRowHeight="12" x14ac:dyDescent="0.2"/>
  <cols>
    <col min="1" max="1" width="4.85546875" style="227" customWidth="1"/>
    <col min="2" max="2" width="19.7109375" style="227" customWidth="1"/>
    <col min="3" max="3" width="18.85546875" style="227" customWidth="1"/>
    <col min="4" max="4" width="25.7109375" style="227" customWidth="1"/>
    <col min="5" max="5" width="3.42578125" style="227" customWidth="1"/>
    <col min="6" max="6" width="25.7109375" style="227" customWidth="1"/>
    <col min="7" max="7" width="34.7109375" style="227" customWidth="1"/>
    <col min="8" max="8" width="25.7109375" style="227" customWidth="1"/>
    <col min="9" max="9" width="20.85546875" style="227" customWidth="1"/>
    <col min="10" max="10" width="3.7109375" style="227" customWidth="1"/>
    <col min="11" max="11" width="11.42578125" style="201"/>
    <col min="12" max="12" width="19" style="201" customWidth="1"/>
    <col min="13" max="13" width="21.28515625" style="201" customWidth="1"/>
    <col min="14" max="16384" width="11.42578125" style="201"/>
  </cols>
  <sheetData>
    <row r="2" spans="1:18" ht="20.100000000000001" customHeight="1" x14ac:dyDescent="0.3">
      <c r="A2" s="407" t="s">
        <v>206</v>
      </c>
      <c r="B2" s="407"/>
      <c r="C2" s="407"/>
      <c r="D2" s="407"/>
      <c r="E2" s="407"/>
      <c r="F2" s="407"/>
      <c r="G2" s="407"/>
      <c r="H2" s="407"/>
      <c r="I2" s="407"/>
      <c r="J2" s="407"/>
      <c r="K2" s="300"/>
      <c r="L2" s="241"/>
      <c r="M2" s="241"/>
      <c r="N2" s="241"/>
      <c r="O2" s="241"/>
      <c r="P2" s="241"/>
      <c r="Q2" s="241"/>
      <c r="R2" s="241"/>
    </row>
    <row r="3" spans="1:18" ht="20.100000000000001" customHeight="1" x14ac:dyDescent="0.3">
      <c r="A3" s="407" t="s">
        <v>211</v>
      </c>
      <c r="B3" s="407"/>
      <c r="C3" s="407"/>
      <c r="D3" s="407"/>
      <c r="E3" s="407"/>
      <c r="F3" s="407"/>
      <c r="G3" s="407"/>
      <c r="H3" s="407"/>
      <c r="I3" s="407"/>
      <c r="J3" s="407"/>
      <c r="K3" s="433"/>
      <c r="L3" s="433"/>
      <c r="M3" s="433"/>
      <c r="N3" s="433"/>
      <c r="O3" s="433"/>
      <c r="P3" s="433"/>
      <c r="Q3" s="433"/>
      <c r="R3" s="433"/>
    </row>
    <row r="4" spans="1:18" ht="20.100000000000001" customHeight="1" x14ac:dyDescent="0.3">
      <c r="A4" s="407" t="s">
        <v>175</v>
      </c>
      <c r="B4" s="407"/>
      <c r="C4" s="407"/>
      <c r="D4" s="407"/>
      <c r="E4" s="407"/>
      <c r="F4" s="407"/>
      <c r="G4" s="407"/>
      <c r="H4" s="407"/>
      <c r="I4" s="407"/>
      <c r="J4" s="407"/>
      <c r="K4" s="433"/>
      <c r="L4" s="433"/>
      <c r="M4" s="433"/>
      <c r="N4" s="433"/>
      <c r="O4" s="433"/>
      <c r="P4" s="433"/>
      <c r="Q4" s="433"/>
      <c r="R4" s="433"/>
    </row>
    <row r="5" spans="1:18" ht="20.100000000000001" customHeight="1" x14ac:dyDescent="0.3">
      <c r="A5" s="407" t="s">
        <v>207</v>
      </c>
      <c r="B5" s="407"/>
      <c r="C5" s="407"/>
      <c r="D5" s="407"/>
      <c r="E5" s="407"/>
      <c r="F5" s="407"/>
      <c r="G5" s="407"/>
      <c r="H5" s="407"/>
      <c r="I5" s="407"/>
      <c r="J5" s="407"/>
      <c r="K5"/>
      <c r="L5"/>
      <c r="M5"/>
      <c r="N5"/>
      <c r="O5"/>
      <c r="P5"/>
      <c r="Q5"/>
      <c r="R5"/>
    </row>
    <row r="6" spans="1:18" ht="6" customHeight="1" x14ac:dyDescent="0.25">
      <c r="A6" s="202"/>
      <c r="B6" s="415"/>
      <c r="C6" s="415"/>
      <c r="D6" s="416"/>
      <c r="E6" s="416"/>
      <c r="F6" s="416"/>
      <c r="G6" s="416"/>
      <c r="H6" s="416"/>
      <c r="I6" s="416"/>
      <c r="J6" s="203"/>
      <c r="K6"/>
      <c r="L6"/>
      <c r="M6"/>
      <c r="N6"/>
      <c r="O6"/>
      <c r="P6"/>
      <c r="Q6"/>
      <c r="R6"/>
    </row>
    <row r="7" spans="1:18" ht="20.100000000000001" customHeight="1" x14ac:dyDescent="0.3">
      <c r="A7" s="431" t="s">
        <v>0</v>
      </c>
      <c r="B7" s="432"/>
      <c r="C7" s="432"/>
      <c r="D7" s="432"/>
      <c r="E7" s="432"/>
      <c r="F7" s="432"/>
      <c r="G7" s="432"/>
      <c r="H7" s="432"/>
      <c r="I7" s="432"/>
      <c r="J7" s="432"/>
      <c r="K7"/>
      <c r="L7"/>
      <c r="M7"/>
      <c r="N7"/>
      <c r="O7"/>
      <c r="P7"/>
      <c r="Q7"/>
      <c r="R7"/>
    </row>
    <row r="8" spans="1:18" ht="5.0999999999999996" customHeight="1" x14ac:dyDescent="0.25">
      <c r="A8" s="204"/>
      <c r="B8" s="435"/>
      <c r="C8" s="435"/>
      <c r="D8" s="435"/>
      <c r="E8" s="435"/>
      <c r="F8" s="435"/>
      <c r="G8" s="435"/>
      <c r="H8" s="435"/>
      <c r="I8" s="435"/>
      <c r="J8" s="435"/>
      <c r="K8"/>
      <c r="L8"/>
      <c r="M8"/>
      <c r="N8"/>
      <c r="O8"/>
      <c r="P8"/>
      <c r="Q8"/>
      <c r="R8"/>
    </row>
    <row r="9" spans="1:18" ht="3" customHeight="1" thickBot="1" x14ac:dyDescent="0.3">
      <c r="A9" s="204"/>
      <c r="B9" s="435"/>
      <c r="C9" s="435"/>
      <c r="D9" s="435"/>
      <c r="E9" s="435"/>
      <c r="F9" s="435"/>
      <c r="G9" s="435"/>
      <c r="H9" s="435"/>
      <c r="I9" s="435"/>
      <c r="J9" s="435"/>
      <c r="K9"/>
      <c r="L9"/>
      <c r="M9"/>
      <c r="N9"/>
      <c r="O9"/>
      <c r="P9"/>
      <c r="Q9"/>
      <c r="R9"/>
    </row>
    <row r="10" spans="1:18" ht="30" customHeight="1" thickBot="1" x14ac:dyDescent="0.3">
      <c r="A10" s="436" t="s">
        <v>176</v>
      </c>
      <c r="B10" s="436"/>
      <c r="C10" s="436"/>
      <c r="D10" s="437"/>
      <c r="E10" s="429" t="s">
        <v>177</v>
      </c>
      <c r="F10" s="430"/>
      <c r="G10" s="438"/>
      <c r="H10" s="228" t="s">
        <v>156</v>
      </c>
      <c r="I10" s="429" t="s">
        <v>157</v>
      </c>
      <c r="J10" s="430"/>
      <c r="K10"/>
      <c r="L10"/>
      <c r="M10"/>
      <c r="N10"/>
      <c r="O10"/>
      <c r="P10"/>
      <c r="Q10"/>
      <c r="R10"/>
    </row>
    <row r="11" spans="1:18" ht="12" customHeight="1" x14ac:dyDescent="0.25">
      <c r="A11" s="229"/>
      <c r="B11" s="434"/>
      <c r="C11" s="434"/>
      <c r="D11" s="434"/>
      <c r="E11" s="230"/>
      <c r="F11" s="231"/>
      <c r="G11" s="231"/>
      <c r="H11" s="232"/>
      <c r="I11" s="232"/>
      <c r="J11" s="233"/>
      <c r="K11"/>
      <c r="L11"/>
      <c r="M11"/>
      <c r="N11"/>
      <c r="O11"/>
      <c r="P11"/>
      <c r="Q11"/>
      <c r="R11"/>
    </row>
    <row r="12" spans="1:18" ht="15" x14ac:dyDescent="0.25">
      <c r="A12" s="210"/>
      <c r="B12" s="211"/>
      <c r="C12" s="423"/>
      <c r="D12" s="423"/>
      <c r="E12" s="206"/>
      <c r="F12" s="212"/>
      <c r="G12" s="212"/>
      <c r="H12" s="213"/>
      <c r="I12" s="213"/>
      <c r="J12" s="207"/>
      <c r="K12"/>
      <c r="L12"/>
      <c r="M12"/>
      <c r="N12"/>
      <c r="O12"/>
      <c r="P12"/>
      <c r="Q12"/>
      <c r="R12"/>
    </row>
    <row r="13" spans="1:18" ht="15" x14ac:dyDescent="0.25">
      <c r="A13" s="210"/>
      <c r="B13" s="211"/>
      <c r="C13" s="423"/>
      <c r="D13" s="423"/>
      <c r="E13" s="206"/>
      <c r="F13" s="212"/>
      <c r="G13" s="212"/>
      <c r="H13" s="213"/>
      <c r="I13" s="213"/>
      <c r="J13" s="207"/>
      <c r="K13"/>
      <c r="L13"/>
      <c r="M13"/>
      <c r="N13"/>
      <c r="O13"/>
      <c r="P13"/>
      <c r="Q13"/>
      <c r="R13"/>
    </row>
    <row r="14" spans="1:18" ht="12.75" x14ac:dyDescent="0.2">
      <c r="A14" s="210"/>
      <c r="B14" s="211"/>
      <c r="C14" s="423"/>
      <c r="D14" s="423"/>
      <c r="E14" s="206"/>
      <c r="F14" s="212"/>
      <c r="G14" s="212"/>
      <c r="H14" s="213"/>
      <c r="I14" s="213"/>
      <c r="J14" s="207"/>
    </row>
    <row r="15" spans="1:18" ht="12.75" x14ac:dyDescent="0.2">
      <c r="A15" s="210"/>
      <c r="B15" s="211"/>
      <c r="C15" s="423"/>
      <c r="D15" s="423"/>
      <c r="E15" s="206"/>
      <c r="F15" s="212"/>
      <c r="G15" s="212"/>
      <c r="H15" s="213"/>
      <c r="I15" s="213"/>
      <c r="J15" s="207"/>
    </row>
    <row r="16" spans="1:18" ht="12.75" x14ac:dyDescent="0.2">
      <c r="A16" s="210"/>
      <c r="B16" s="211"/>
      <c r="C16" s="423"/>
      <c r="D16" s="423"/>
      <c r="E16" s="206"/>
      <c r="F16" s="212"/>
      <c r="G16" s="212"/>
      <c r="H16" s="213"/>
      <c r="I16" s="213"/>
      <c r="J16" s="207"/>
    </row>
    <row r="17" spans="1:10" ht="12.75" x14ac:dyDescent="0.2">
      <c r="A17" s="210"/>
      <c r="B17" s="211"/>
      <c r="C17" s="423"/>
      <c r="D17" s="423"/>
      <c r="E17" s="206"/>
      <c r="F17" s="212"/>
      <c r="G17" s="212"/>
      <c r="H17" s="213"/>
      <c r="I17" s="213"/>
      <c r="J17" s="207"/>
    </row>
    <row r="18" spans="1:10" ht="12.75" x14ac:dyDescent="0.2">
      <c r="A18" s="210"/>
      <c r="B18" s="211"/>
      <c r="C18" s="423"/>
      <c r="D18" s="423"/>
      <c r="E18" s="206"/>
      <c r="F18" s="212"/>
      <c r="G18" s="212"/>
      <c r="H18" s="213"/>
      <c r="I18" s="213"/>
      <c r="J18" s="207"/>
    </row>
    <row r="19" spans="1:10" ht="12.75" x14ac:dyDescent="0.2">
      <c r="A19" s="210"/>
      <c r="B19" s="211"/>
      <c r="C19" s="423"/>
      <c r="D19" s="423"/>
      <c r="E19" s="206"/>
      <c r="F19" s="212"/>
      <c r="G19" s="212"/>
      <c r="H19" s="213"/>
      <c r="I19" s="213"/>
      <c r="J19" s="207"/>
    </row>
    <row r="20" spans="1:10" ht="4.1500000000000004" customHeight="1" x14ac:dyDescent="0.2">
      <c r="A20" s="210"/>
      <c r="B20" s="211"/>
      <c r="C20" s="211"/>
      <c r="D20" s="214"/>
      <c r="E20" s="206"/>
      <c r="F20" s="215"/>
      <c r="G20" s="215"/>
      <c r="H20" s="216"/>
      <c r="I20" s="216"/>
      <c r="J20" s="207"/>
    </row>
    <row r="21" spans="1:10" ht="12" customHeight="1" x14ac:dyDescent="0.2">
      <c r="A21" s="205"/>
      <c r="B21" s="428"/>
      <c r="C21" s="428"/>
      <c r="D21" s="428"/>
      <c r="E21" s="206"/>
      <c r="F21" s="208"/>
      <c r="G21" s="208"/>
      <c r="H21" s="209"/>
      <c r="I21" s="209"/>
      <c r="J21" s="217"/>
    </row>
    <row r="22" spans="1:10" ht="12.75" x14ac:dyDescent="0.2">
      <c r="A22" s="210"/>
      <c r="B22" s="211"/>
      <c r="C22" s="423"/>
      <c r="D22" s="423"/>
      <c r="E22" s="206"/>
      <c r="F22" s="212"/>
      <c r="G22" s="212"/>
      <c r="H22" s="213"/>
      <c r="I22" s="213"/>
      <c r="J22" s="207"/>
    </row>
    <row r="23" spans="1:10" ht="12.75" x14ac:dyDescent="0.2">
      <c r="A23" s="210"/>
      <c r="B23" s="211"/>
      <c r="C23" s="423"/>
      <c r="D23" s="423"/>
      <c r="E23" s="206"/>
      <c r="F23" s="212"/>
      <c r="G23" s="212"/>
      <c r="H23" s="213"/>
      <c r="I23" s="213"/>
      <c r="J23" s="207"/>
    </row>
    <row r="24" spans="1:10" ht="12.75" x14ac:dyDescent="0.2">
      <c r="A24" s="210"/>
      <c r="B24" s="211"/>
      <c r="C24" s="423"/>
      <c r="D24" s="423"/>
      <c r="E24" s="206"/>
      <c r="F24" s="212"/>
      <c r="G24" s="212"/>
      <c r="H24" s="213"/>
      <c r="I24" s="213"/>
      <c r="J24" s="207"/>
    </row>
    <row r="25" spans="1:10" ht="12.75" x14ac:dyDescent="0.2">
      <c r="A25" s="210"/>
      <c r="B25" s="211"/>
      <c r="C25" s="423"/>
      <c r="D25" s="423"/>
      <c r="E25" s="206"/>
      <c r="F25" s="212"/>
      <c r="G25" s="212"/>
      <c r="H25" s="213"/>
      <c r="I25" s="213"/>
      <c r="J25" s="207"/>
    </row>
    <row r="26" spans="1:10" ht="12.75" x14ac:dyDescent="0.2">
      <c r="A26" s="210"/>
      <c r="B26" s="211"/>
      <c r="C26" s="423"/>
      <c r="D26" s="423"/>
      <c r="E26" s="206"/>
      <c r="F26" s="212"/>
      <c r="G26" s="212"/>
      <c r="H26" s="213"/>
      <c r="I26" s="213"/>
      <c r="J26" s="207"/>
    </row>
    <row r="27" spans="1:10" ht="12.75" x14ac:dyDescent="0.2">
      <c r="A27" s="210"/>
      <c r="B27" s="211"/>
      <c r="C27" s="423"/>
      <c r="D27" s="423"/>
      <c r="E27" s="206"/>
      <c r="F27" s="212"/>
      <c r="G27" s="212"/>
      <c r="H27" s="213"/>
      <c r="I27" s="213"/>
      <c r="J27" s="207"/>
    </row>
    <row r="28" spans="1:10" ht="12.75" x14ac:dyDescent="0.2">
      <c r="A28" s="210"/>
      <c r="B28" s="211"/>
      <c r="C28" s="423"/>
      <c r="D28" s="423"/>
      <c r="E28" s="206"/>
      <c r="F28" s="212"/>
      <c r="G28" s="212"/>
      <c r="H28" s="213"/>
      <c r="I28" s="213"/>
      <c r="J28" s="207"/>
    </row>
    <row r="29" spans="1:10" ht="12.6" customHeight="1" x14ac:dyDescent="0.2">
      <c r="A29" s="210"/>
      <c r="B29" s="211"/>
      <c r="C29" s="423"/>
      <c r="D29" s="423"/>
      <c r="E29" s="206"/>
      <c r="F29" s="212"/>
      <c r="G29" s="212"/>
      <c r="H29" s="213"/>
      <c r="I29" s="213"/>
      <c r="J29" s="207"/>
    </row>
    <row r="30" spans="1:10" ht="12.6" customHeight="1" x14ac:dyDescent="0.2">
      <c r="A30" s="210"/>
      <c r="B30" s="211"/>
      <c r="C30" s="423"/>
      <c r="D30" s="423"/>
      <c r="E30" s="206"/>
      <c r="F30" s="212"/>
      <c r="G30" s="212"/>
      <c r="H30" s="213"/>
      <c r="I30" s="213"/>
      <c r="J30" s="207"/>
    </row>
    <row r="31" spans="1:10" ht="12.6" customHeight="1" x14ac:dyDescent="0.2">
      <c r="A31" s="210"/>
      <c r="B31" s="211"/>
      <c r="C31" s="305"/>
      <c r="D31" s="305"/>
      <c r="E31" s="206"/>
      <c r="F31" s="212"/>
      <c r="G31" s="212"/>
      <c r="H31" s="213"/>
      <c r="I31" s="213"/>
      <c r="J31" s="207"/>
    </row>
    <row r="32" spans="1:10" ht="12.6" customHeight="1" x14ac:dyDescent="0.2">
      <c r="A32" s="210"/>
      <c r="B32" s="211"/>
      <c r="C32" s="305"/>
      <c r="D32" s="305"/>
      <c r="E32" s="206"/>
      <c r="F32" s="212"/>
      <c r="G32" s="212"/>
      <c r="H32" s="213"/>
      <c r="I32" s="213"/>
      <c r="J32" s="207"/>
    </row>
    <row r="33" spans="1:10" ht="12.6" customHeight="1" x14ac:dyDescent="0.2">
      <c r="A33" s="210"/>
      <c r="B33" s="211"/>
      <c r="C33" s="305"/>
      <c r="D33" s="305"/>
      <c r="E33" s="206"/>
      <c r="F33" s="212"/>
      <c r="G33" s="212"/>
      <c r="H33" s="213"/>
      <c r="I33" s="213"/>
      <c r="J33" s="207"/>
    </row>
    <row r="34" spans="1:10" ht="12.6" customHeight="1" x14ac:dyDescent="0.2">
      <c r="A34" s="210"/>
      <c r="B34" s="211"/>
      <c r="C34" s="305"/>
      <c r="D34" s="305"/>
      <c r="E34" s="206"/>
      <c r="F34" s="212"/>
      <c r="G34" s="212"/>
      <c r="H34" s="213"/>
      <c r="I34" s="213"/>
      <c r="J34" s="207"/>
    </row>
    <row r="35" spans="1:10" ht="12.6" customHeight="1" x14ac:dyDescent="0.2">
      <c r="A35" s="210"/>
      <c r="B35" s="211"/>
      <c r="C35" s="305"/>
      <c r="D35" s="305"/>
      <c r="E35" s="206"/>
      <c r="F35" s="212"/>
      <c r="G35" s="212"/>
      <c r="H35" s="213"/>
      <c r="I35" s="213"/>
      <c r="J35" s="207"/>
    </row>
    <row r="36" spans="1:10" ht="12.6" customHeight="1" x14ac:dyDescent="0.2">
      <c r="A36" s="210"/>
      <c r="B36" s="211"/>
      <c r="C36" s="305"/>
      <c r="D36" s="305"/>
      <c r="E36" s="206"/>
      <c r="F36" s="212"/>
      <c r="G36" s="212"/>
      <c r="H36" s="213"/>
      <c r="I36" s="213"/>
      <c r="J36" s="207"/>
    </row>
    <row r="37" spans="1:10" ht="12.6" customHeight="1" x14ac:dyDescent="0.2">
      <c r="A37" s="210"/>
      <c r="B37" s="211"/>
      <c r="C37" s="305"/>
      <c r="D37" s="305"/>
      <c r="E37" s="206"/>
      <c r="F37" s="212"/>
      <c r="G37" s="212"/>
      <c r="H37" s="213"/>
      <c r="I37" s="213"/>
      <c r="J37" s="207"/>
    </row>
    <row r="38" spans="1:10" ht="12.6" customHeight="1" x14ac:dyDescent="0.2">
      <c r="A38" s="210"/>
      <c r="B38" s="211"/>
      <c r="C38" s="305"/>
      <c r="D38" s="305"/>
      <c r="E38" s="206"/>
      <c r="F38" s="212"/>
      <c r="G38" s="212"/>
      <c r="H38" s="213"/>
      <c r="I38" s="213"/>
      <c r="J38" s="207"/>
    </row>
    <row r="39" spans="1:10" ht="12.6" customHeight="1" x14ac:dyDescent="0.2">
      <c r="A39" s="210"/>
      <c r="B39" s="211"/>
      <c r="C39" s="305"/>
      <c r="D39" s="305"/>
      <c r="E39" s="206"/>
      <c r="F39" s="212"/>
      <c r="G39" s="212"/>
      <c r="H39" s="213"/>
      <c r="I39" s="213"/>
      <c r="J39" s="207"/>
    </row>
    <row r="40" spans="1:10" ht="12.6" customHeight="1" x14ac:dyDescent="0.2">
      <c r="A40" s="210"/>
      <c r="B40" s="211"/>
      <c r="C40" s="305"/>
      <c r="D40" s="305"/>
      <c r="E40" s="206"/>
      <c r="F40" s="212"/>
      <c r="G40" s="212"/>
      <c r="H40" s="213"/>
      <c r="I40" s="213"/>
      <c r="J40" s="207"/>
    </row>
    <row r="41" spans="1:10" ht="12.6" customHeight="1" x14ac:dyDescent="0.2">
      <c r="A41" s="210"/>
      <c r="B41" s="211"/>
      <c r="C41" s="305"/>
      <c r="D41" s="305"/>
      <c r="E41" s="206"/>
      <c r="F41" s="212"/>
      <c r="G41" s="212"/>
      <c r="H41" s="213"/>
      <c r="I41" s="213"/>
      <c r="J41" s="207"/>
    </row>
    <row r="42" spans="1:10" ht="12.6" customHeight="1" x14ac:dyDescent="0.2">
      <c r="A42" s="210"/>
      <c r="B42" s="211"/>
      <c r="C42" s="305"/>
      <c r="D42" s="305"/>
      <c r="E42" s="206"/>
      <c r="F42" s="212"/>
      <c r="G42" s="212"/>
      <c r="H42" s="213"/>
      <c r="I42" s="213"/>
      <c r="J42" s="207"/>
    </row>
    <row r="43" spans="1:10" ht="12.6" customHeight="1" x14ac:dyDescent="0.2">
      <c r="A43" s="210"/>
      <c r="B43" s="211"/>
      <c r="C43" s="423"/>
      <c r="D43" s="423"/>
      <c r="E43" s="206"/>
      <c r="F43" s="212"/>
      <c r="G43" s="212"/>
      <c r="H43" s="213"/>
      <c r="I43" s="213"/>
      <c r="J43" s="207"/>
    </row>
    <row r="44" spans="1:10" ht="12.6" customHeight="1" x14ac:dyDescent="0.2">
      <c r="A44" s="210"/>
      <c r="B44" s="211"/>
      <c r="C44" s="423"/>
      <c r="D44" s="423"/>
      <c r="E44" s="206"/>
      <c r="F44" s="212"/>
      <c r="G44" s="212"/>
      <c r="H44" s="213"/>
      <c r="I44" s="213"/>
      <c r="J44" s="207"/>
    </row>
    <row r="45" spans="1:10" ht="12.6" customHeight="1" x14ac:dyDescent="0.2">
      <c r="A45" s="210"/>
      <c r="B45" s="218"/>
      <c r="C45" s="423"/>
      <c r="D45" s="423"/>
      <c r="E45" s="218"/>
      <c r="F45" s="221"/>
      <c r="G45" s="221"/>
      <c r="H45" s="213"/>
      <c r="I45" s="213"/>
      <c r="J45" s="207"/>
    </row>
    <row r="46" spans="1:10" ht="12.6" customHeight="1" x14ac:dyDescent="0.2">
      <c r="A46" s="210"/>
      <c r="B46" s="218"/>
      <c r="C46" s="423"/>
      <c r="D46" s="423"/>
      <c r="E46" s="218"/>
      <c r="F46" s="221"/>
      <c r="G46" s="221"/>
      <c r="H46" s="213"/>
      <c r="I46" s="213"/>
      <c r="J46" s="207"/>
    </row>
    <row r="47" spans="1:10" ht="3" customHeight="1" x14ac:dyDescent="0.2">
      <c r="A47" s="210"/>
      <c r="B47" s="211"/>
      <c r="C47" s="211"/>
      <c r="D47" s="214"/>
      <c r="E47" s="206"/>
      <c r="F47" s="219"/>
      <c r="G47" s="219"/>
      <c r="H47" s="220"/>
      <c r="I47" s="220"/>
      <c r="J47" s="207"/>
    </row>
    <row r="48" spans="1:10" ht="12.75" x14ac:dyDescent="0.2">
      <c r="A48" s="205"/>
      <c r="B48" s="428"/>
      <c r="C48" s="428"/>
      <c r="D48" s="428"/>
      <c r="E48" s="206"/>
      <c r="F48" s="208"/>
      <c r="G48" s="208"/>
      <c r="H48" s="209"/>
      <c r="I48" s="209"/>
      <c r="J48" s="217"/>
    </row>
    <row r="49" spans="1:10" ht="13.15" customHeight="1" x14ac:dyDescent="0.2">
      <c r="A49" s="210"/>
      <c r="B49" s="211"/>
      <c r="C49" s="423"/>
      <c r="D49" s="423"/>
      <c r="E49" s="206"/>
      <c r="F49" s="212"/>
      <c r="G49" s="212"/>
      <c r="H49" s="213"/>
      <c r="I49" s="213"/>
      <c r="J49" s="207"/>
    </row>
    <row r="50" spans="1:10" ht="7.15" customHeight="1" thickBot="1" x14ac:dyDescent="0.25">
      <c r="A50" s="234"/>
      <c r="B50" s="235"/>
      <c r="C50" s="235"/>
      <c r="D50" s="236"/>
      <c r="E50" s="237"/>
      <c r="F50" s="238"/>
      <c r="G50" s="238"/>
      <c r="H50" s="239"/>
      <c r="I50" s="239"/>
      <c r="J50" s="240"/>
    </row>
    <row r="51" spans="1:10" s="222" customFormat="1" ht="14.25" customHeight="1" x14ac:dyDescent="0.2">
      <c r="A51" s="201"/>
      <c r="B51" s="423" t="s">
        <v>151</v>
      </c>
      <c r="C51" s="423"/>
      <c r="D51" s="423"/>
      <c r="E51" s="423"/>
      <c r="F51" s="423"/>
      <c r="G51" s="423"/>
      <c r="H51" s="423"/>
      <c r="I51" s="423"/>
      <c r="J51" s="423"/>
    </row>
    <row r="52" spans="1:10" s="222" customFormat="1" ht="14.1" customHeight="1" x14ac:dyDescent="0.2">
      <c r="A52" s="201"/>
      <c r="B52" s="214"/>
      <c r="C52" s="338"/>
      <c r="D52" s="338"/>
      <c r="E52" s="223"/>
      <c r="F52" s="201"/>
      <c r="G52" s="340"/>
      <c r="H52" s="340"/>
      <c r="I52" s="223"/>
      <c r="J52" s="223"/>
    </row>
    <row r="53" spans="1:10" s="222" customFormat="1" x14ac:dyDescent="0.2"/>
    <row r="54" spans="1:10" s="222" customFormat="1" ht="14.1" customHeight="1" x14ac:dyDescent="0.2"/>
    <row r="55" spans="1:10" s="222" customFormat="1" x14ac:dyDescent="0.2"/>
    <row r="56" spans="1:10" s="222" customFormat="1" x14ac:dyDescent="0.2"/>
    <row r="57" spans="1:10" s="222" customFormat="1" x14ac:dyDescent="0.2"/>
    <row r="58" spans="1:10" s="222" customFormat="1" x14ac:dyDescent="0.2"/>
    <row r="59" spans="1:10" s="222" customFormat="1" x14ac:dyDescent="0.2"/>
    <row r="60" spans="1:10" s="222" customFormat="1" x14ac:dyDescent="0.2"/>
    <row r="61" spans="1:10" s="222" customFormat="1" x14ac:dyDescent="0.2"/>
    <row r="62" spans="1:10" x14ac:dyDescent="0.2">
      <c r="A62" s="201"/>
      <c r="B62" s="201"/>
      <c r="C62" s="201"/>
      <c r="D62" s="201"/>
      <c r="E62" s="201"/>
      <c r="F62" s="201"/>
      <c r="G62" s="201"/>
      <c r="H62" s="201"/>
      <c r="I62" s="201"/>
      <c r="J62" s="201"/>
    </row>
    <row r="63" spans="1:10" ht="15" customHeight="1" x14ac:dyDescent="0.2">
      <c r="A63" s="201"/>
      <c r="B63" s="225"/>
      <c r="C63" s="341"/>
      <c r="D63" s="341"/>
      <c r="E63" s="201"/>
      <c r="F63" s="226"/>
      <c r="G63" s="341"/>
      <c r="H63" s="341"/>
      <c r="I63" s="206"/>
      <c r="J63" s="223"/>
    </row>
    <row r="64" spans="1:10" x14ac:dyDescent="0.2">
      <c r="E64" s="226"/>
    </row>
    <row r="65" spans="3:8" x14ac:dyDescent="0.2">
      <c r="C65" s="339"/>
      <c r="D65" s="339"/>
      <c r="E65" s="44"/>
      <c r="F65" s="44"/>
      <c r="G65" s="339"/>
      <c r="H65" s="339"/>
    </row>
    <row r="66" spans="3:8" x14ac:dyDescent="0.2">
      <c r="C66" s="341"/>
      <c r="D66" s="341"/>
      <c r="E66" s="51"/>
      <c r="F66" s="51"/>
      <c r="G66" s="341"/>
      <c r="H66" s="341"/>
    </row>
    <row r="86" spans="2:11" x14ac:dyDescent="0.2">
      <c r="B86" s="201"/>
      <c r="C86" s="214"/>
      <c r="D86" s="297"/>
      <c r="E86" s="297"/>
      <c r="F86" s="223"/>
      <c r="G86" s="201"/>
      <c r="H86" s="298"/>
      <c r="I86" s="298"/>
      <c r="J86" s="223"/>
      <c r="K86" s="223"/>
    </row>
    <row r="87" spans="2:11" x14ac:dyDescent="0.2">
      <c r="B87" s="201"/>
      <c r="C87" s="214"/>
      <c r="D87" s="297"/>
      <c r="E87" s="297"/>
      <c r="F87" s="223"/>
      <c r="G87" s="201"/>
      <c r="H87" s="298"/>
      <c r="I87" s="298"/>
      <c r="J87" s="223"/>
      <c r="K87" s="223"/>
    </row>
    <row r="88" spans="2:11" x14ac:dyDescent="0.2">
      <c r="B88" s="201"/>
      <c r="C88" s="214"/>
      <c r="D88" s="297"/>
      <c r="E88" s="297"/>
      <c r="F88" s="223"/>
      <c r="G88" s="201"/>
      <c r="H88" s="298"/>
      <c r="I88" s="298"/>
      <c r="J88" s="223"/>
      <c r="K88" s="223"/>
    </row>
    <row r="89" spans="2:11" x14ac:dyDescent="0.2">
      <c r="B89" s="201"/>
      <c r="C89" s="214"/>
      <c r="D89" s="297"/>
      <c r="E89" s="297"/>
      <c r="F89" s="223"/>
      <c r="G89" s="201"/>
      <c r="H89" s="298"/>
      <c r="I89" s="298"/>
      <c r="J89" s="223"/>
      <c r="K89" s="223"/>
    </row>
    <row r="90" spans="2:11" x14ac:dyDescent="0.2">
      <c r="B90" s="201"/>
      <c r="C90" s="214"/>
      <c r="D90" s="297"/>
      <c r="E90" s="297"/>
      <c r="F90" s="223"/>
      <c r="G90" s="201"/>
      <c r="H90" s="298"/>
      <c r="I90" s="298"/>
      <c r="J90" s="223"/>
      <c r="K90" s="223"/>
    </row>
    <row r="91" spans="2:11" x14ac:dyDescent="0.2">
      <c r="B91" s="201"/>
      <c r="C91" s="214"/>
      <c r="D91" s="297"/>
      <c r="E91" s="297"/>
      <c r="F91" s="223"/>
      <c r="G91" s="201"/>
      <c r="H91" s="298"/>
      <c r="I91" s="298"/>
      <c r="J91" s="223"/>
      <c r="K91" s="223"/>
    </row>
    <row r="92" spans="2:11" x14ac:dyDescent="0.2">
      <c r="B92" s="201"/>
      <c r="C92" s="224"/>
      <c r="D92" s="339"/>
      <c r="E92" s="339"/>
      <c r="F92" s="223"/>
      <c r="G92" s="223"/>
      <c r="H92" s="339"/>
      <c r="I92" s="339"/>
      <c r="J92" s="206"/>
      <c r="K92" s="223"/>
    </row>
  </sheetData>
  <sheetProtection selectLockedCells="1"/>
  <mergeCells count="50">
    <mergeCell ref="C16:D16"/>
    <mergeCell ref="A2:J2"/>
    <mergeCell ref="A4:J4"/>
    <mergeCell ref="K4:R4"/>
    <mergeCell ref="A5:J5"/>
    <mergeCell ref="B6:C6"/>
    <mergeCell ref="D6:I6"/>
    <mergeCell ref="B11:D11"/>
    <mergeCell ref="C12:D12"/>
    <mergeCell ref="C13:D13"/>
    <mergeCell ref="C14:D14"/>
    <mergeCell ref="C15:D15"/>
    <mergeCell ref="B8:J8"/>
    <mergeCell ref="B9:J9"/>
    <mergeCell ref="A10:D10"/>
    <mergeCell ref="E10:G10"/>
    <mergeCell ref="I10:J10"/>
    <mergeCell ref="A7:J7"/>
    <mergeCell ref="A3:J3"/>
    <mergeCell ref="K3:R3"/>
    <mergeCell ref="C30:D30"/>
    <mergeCell ref="C18:D18"/>
    <mergeCell ref="C19:D19"/>
    <mergeCell ref="B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7:D17"/>
    <mergeCell ref="C52:D52"/>
    <mergeCell ref="G52:H52"/>
    <mergeCell ref="B51:J51"/>
    <mergeCell ref="C43:D43"/>
    <mergeCell ref="C44:D44"/>
    <mergeCell ref="C45:D45"/>
    <mergeCell ref="C46:D46"/>
    <mergeCell ref="B48:D48"/>
    <mergeCell ref="C49:D49"/>
    <mergeCell ref="D92:E92"/>
    <mergeCell ref="H92:I92"/>
    <mergeCell ref="C63:D63"/>
    <mergeCell ref="G63:H63"/>
    <mergeCell ref="C65:D65"/>
    <mergeCell ref="G65:H65"/>
    <mergeCell ref="C66:D66"/>
    <mergeCell ref="G66:H66"/>
  </mergeCells>
  <printOptions horizontalCentered="1"/>
  <pageMargins left="0.78740157480314965" right="0.19685039370078741" top="0.59055118110236227" bottom="0.19685039370078741" header="0" footer="0"/>
  <pageSetup scale="71" orientation="landscape" horizontalDpi="300" verticalDpi="300" r:id="rId1"/>
  <headerFooter>
    <oddFooter xml:space="preserve">&amp;CContable/ 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ESF</vt:lpstr>
      <vt:lpstr>EA </vt:lpstr>
      <vt:lpstr>EVHP </vt:lpstr>
      <vt:lpstr>ECSF</vt:lpstr>
      <vt:lpstr>EFE</vt:lpstr>
      <vt:lpstr>EAA</vt:lpstr>
      <vt:lpstr>EADoP</vt:lpstr>
      <vt:lpstr>I.P.C.</vt:lpstr>
      <vt:lpstr>'EA '!Área_de_impresión</vt:lpstr>
      <vt:lpstr>EAA!Área_de_impresión</vt:lpstr>
      <vt:lpstr>EADoP!Área_de_impresión</vt:lpstr>
      <vt:lpstr>ECSF!Área_de_impresión</vt:lpstr>
      <vt:lpstr>EFE!Área_de_impresión</vt:lpstr>
      <vt:lpstr>ESF!Área_de_impresión</vt:lpstr>
      <vt:lpstr>'EVHP '!Área_de_impresión</vt:lpstr>
      <vt:lpstr>I.P.C.!Área_de_impresión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2019-08-01T14:37:25Z</cp:lastPrinted>
  <dcterms:created xsi:type="dcterms:W3CDTF">2015-01-30T23:15:20Z</dcterms:created>
  <dcterms:modified xsi:type="dcterms:W3CDTF">2019-08-01T14:38:57Z</dcterms:modified>
</cp:coreProperties>
</file>